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'CPT'!$A$1:$O$38</definedName>
    <definedName name="_xlnm.Print_Area" localSheetId="7">'DC1'!$A$1:$O$38</definedName>
    <definedName name="_xlnm.Print_Area" localSheetId="13">'DC2'!$A$1:$O$38</definedName>
    <definedName name="_xlnm.Print_Area" localSheetId="18">'DC3'!$A$1:$O$38</definedName>
    <definedName name="_xlnm.Print_Area" localSheetId="26">'DC4'!$A$1:$O$38</definedName>
    <definedName name="_xlnm.Print_Area" localSheetId="30">'DC5'!$A$1:$O$38</definedName>
    <definedName name="_xlnm.Print_Area" localSheetId="0">'Summary'!$A$1:$O$38</definedName>
    <definedName name="_xlnm.Print_Area" localSheetId="2">'WC011'!$A$1:$O$38</definedName>
    <definedName name="_xlnm.Print_Area" localSheetId="3">'WC012'!$A$1:$O$38</definedName>
    <definedName name="_xlnm.Print_Area" localSheetId="4">'WC013'!$A$1:$O$38</definedName>
    <definedName name="_xlnm.Print_Area" localSheetId="5">'WC014'!$A$1:$O$38</definedName>
    <definedName name="_xlnm.Print_Area" localSheetId="6">'WC015'!$A$1:$O$38</definedName>
    <definedName name="_xlnm.Print_Area" localSheetId="8">'WC022'!$A$1:$O$38</definedName>
    <definedName name="_xlnm.Print_Area" localSheetId="9">'WC023'!$A$1:$O$38</definedName>
    <definedName name="_xlnm.Print_Area" localSheetId="10">'WC024'!$A$1:$O$38</definedName>
    <definedName name="_xlnm.Print_Area" localSheetId="11">'WC025'!$A$1:$O$38</definedName>
    <definedName name="_xlnm.Print_Area" localSheetId="12">'WC026'!$A$1:$O$38</definedName>
    <definedName name="_xlnm.Print_Area" localSheetId="14">'WC031'!$A$1:$O$38</definedName>
    <definedName name="_xlnm.Print_Area" localSheetId="15">'WC032'!$A$1:$O$38</definedName>
    <definedName name="_xlnm.Print_Area" localSheetId="16">'WC033'!$A$1:$O$38</definedName>
    <definedName name="_xlnm.Print_Area" localSheetId="17">'WC034'!$A$1:$O$38</definedName>
    <definedName name="_xlnm.Print_Area" localSheetId="19">'WC041'!$A$1:$O$38</definedName>
    <definedName name="_xlnm.Print_Area" localSheetId="20">'WC042'!$A$1:$O$38</definedName>
    <definedName name="_xlnm.Print_Area" localSheetId="21">'WC043'!$A$1:$O$38</definedName>
    <definedName name="_xlnm.Print_Area" localSheetId="22">'WC044'!$A$1:$O$38</definedName>
    <definedName name="_xlnm.Print_Area" localSheetId="23">'WC045'!$A$1:$O$38</definedName>
    <definedName name="_xlnm.Print_Area" localSheetId="24">'WC047'!$A$1:$O$38</definedName>
    <definedName name="_xlnm.Print_Area" localSheetId="25">'WC048'!$A$1:$O$38</definedName>
    <definedName name="_xlnm.Print_Area" localSheetId="27">'WC051'!$A$1:$O$38</definedName>
    <definedName name="_xlnm.Print_Area" localSheetId="28">'WC052'!$A$1:$O$38</definedName>
    <definedName name="_xlnm.Print_Area" localSheetId="29">'WC053'!$A$1:$O$38</definedName>
  </definedNames>
  <calcPr fullCalcOnLoad="1"/>
</workbook>
</file>

<file path=xl/sharedStrings.xml><?xml version="1.0" encoding="utf-8"?>
<sst xmlns="http://schemas.openxmlformats.org/spreadsheetml/2006/main" count="1519" uniqueCount="75">
  <si>
    <t>Western Cape: Cape Town(CPT)</t>
  </si>
  <si>
    <t>STATEMENT OF CAPITAL AND OPERATING EXPENDITURE FOR 2019/20</t>
  </si>
  <si>
    <t>Changes to baseline</t>
  </si>
  <si>
    <t>2019/20</t>
  </si>
  <si>
    <t>2020/21</t>
  </si>
  <si>
    <t>2021/22</t>
  </si>
  <si>
    <t>% change to baseline</t>
  </si>
  <si>
    <t>% share of total change to baseline</t>
  </si>
  <si>
    <t>R thousands</t>
  </si>
  <si>
    <t>2018/19 Medium term estimates (1)</t>
  </si>
  <si>
    <t>2019/20 Draft Medium term estimates (2)</t>
  </si>
  <si>
    <t>2018/19 Medium term estimates (3)</t>
  </si>
  <si>
    <t>2019/20 Draft Medium term estimates (4)</t>
  </si>
  <si>
    <t>2019/20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</si>
  <si>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</si>
  <si>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</si>
  <si>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</si>
  <si>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</si>
  <si>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</si>
  <si>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</si>
  <si>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</si>
  <si>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</si>
  <si>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</si>
  <si>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</si>
  <si>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</si>
  <si>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</si>
  <si>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</si>
  <si>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</si>
  <si>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</si>
  <si>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</si>
  <si>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</si>
  <si>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</si>
  <si>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</si>
  <si>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</si>
  <si>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</si>
  <si>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</si>
  <si>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</si>
  <si>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</si>
  <si>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2018/19, projection for 2019/20</t>
  </si>
  <si>
    <t>(2) Adopted budget informed by MSCOA 2019/20</t>
  </si>
  <si>
    <t>(3) Adopted budget informed by MSCOA 2018/19, projection for 2020/21</t>
  </si>
  <si>
    <t>(4) Adopted budget informed by MSCOA 2019/20, projection for 2020/21</t>
  </si>
  <si>
    <t>(5) Adopted budget informed by MSCOA 2019/20, projection for 2021/22</t>
  </si>
  <si>
    <t>Western Cape: Matzikama(WC011)</t>
  </si>
  <si>
    <t>Western Cape: Cederberg(WC012)</t>
  </si>
  <si>
    <t>Western Cape: Bergrivier(WC013)</t>
  </si>
  <si>
    <t>Western Cape: Saldanha Bay(WC014)</t>
  </si>
  <si>
    <t>Western Cape: Swartland(WC015)</t>
  </si>
  <si>
    <t>Western Cape: West Coast(DC1)</t>
  </si>
  <si>
    <t>Western Cape: Witzenberg(WC022)</t>
  </si>
  <si>
    <t>Western Cape: Drakenstein(WC023)</t>
  </si>
  <si>
    <t>Western Cape: Stellenbosch(WC024)</t>
  </si>
  <si>
    <t>Western Cape: Breede Valley(WC025)</t>
  </si>
  <si>
    <t>Western Cape: Langeberg(WC026)</t>
  </si>
  <si>
    <t>Western Cape: Cape Winelands DM(DC2)</t>
  </si>
  <si>
    <t>Western Cape: Theewaterskloof(WC031)</t>
  </si>
  <si>
    <t>Western Cape: Overstrand(WC032)</t>
  </si>
  <si>
    <t>Western Cape: Cape Agulhas(WC033)</t>
  </si>
  <si>
    <t>Western Cape: Swellendam(WC034)</t>
  </si>
  <si>
    <t>Western Cape: Overberg(DC3)</t>
  </si>
  <si>
    <t>Western Cape: Kannaland(WC041)</t>
  </si>
  <si>
    <t>Western Cape: Hessequa(WC042)</t>
  </si>
  <si>
    <t>Western Cape: Mossel Bay(WC043)</t>
  </si>
  <si>
    <t>Western Cape: George(WC044)</t>
  </si>
  <si>
    <t>Western Cape: Oudtshoorn(WC045)</t>
  </si>
  <si>
    <t>Western Cape: Bitou(WC047)</t>
  </si>
  <si>
    <t>Western Cape: Knysna(WC048)</t>
  </si>
  <si>
    <t>Western Cape: Garden Route(DC4)</t>
  </si>
  <si>
    <t>Western Cape: Laingsburg(WC051)</t>
  </si>
  <si>
    <t>Western Cape: Prince Albert(WC052)</t>
  </si>
  <si>
    <t>Western Cape: Beaufort West(WC053)</t>
  </si>
  <si>
    <t>Western Cape: Central Karoo(DC5)</t>
  </si>
  <si>
    <t>2018/19 Medium term estimates</t>
  </si>
  <si>
    <t>2019/20 Draft Medium term estimates</t>
  </si>
  <si>
    <t>AGGREGATED INFORMATION FOR WESTERN CAPE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</si>
</sst>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3" sqref="B3:P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74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72</v>
      </c>
      <c r="D6" s="10" t="s">
        <v>73</v>
      </c>
      <c r="E6" s="11" t="s">
        <v>2</v>
      </c>
      <c r="F6" s="12" t="s">
        <v>72</v>
      </c>
      <c r="G6" s="13" t="s">
        <v>73</v>
      </c>
      <c r="H6" s="14" t="s">
        <v>2</v>
      </c>
      <c r="I6" s="15" t="s">
        <v>73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67866298926</v>
      </c>
      <c r="D8" s="64">
        <v>12879054228</v>
      </c>
      <c r="E8" s="65">
        <f>($D8-$C8)</f>
        <v>-54987244698</v>
      </c>
      <c r="F8" s="63">
        <v>72595973282</v>
      </c>
      <c r="G8" s="64">
        <v>13671561595</v>
      </c>
      <c r="H8" s="65">
        <f>($G8-$F8)</f>
        <v>-58924411687</v>
      </c>
      <c r="I8" s="65">
        <v>14406929914</v>
      </c>
      <c r="J8" s="30">
        <f>IF($C8=0,0,($E8/$C8)*100)</f>
        <v>-81.02290174679622</v>
      </c>
      <c r="K8" s="31">
        <f>IF($F8=0,0,($H8/$F8)*100)</f>
        <v>-81.16760341253</v>
      </c>
      <c r="L8" s="84">
        <v>-329311246600</v>
      </c>
      <c r="M8" s="85">
        <v>-353202714021</v>
      </c>
      <c r="N8" s="32">
        <f>IF($L8=0,0,($E8/$L8)*100)</f>
        <v>16.697651618558478</v>
      </c>
      <c r="O8" s="31">
        <f>IF($M8=0,0,($H8/$M8)*100)</f>
        <v>16.682887573592257</v>
      </c>
      <c r="P8" s="6"/>
      <c r="Q8" s="33"/>
    </row>
    <row r="9" spans="1:17" ht="13.5">
      <c r="A9" s="3"/>
      <c r="B9" s="29" t="s">
        <v>16</v>
      </c>
      <c r="C9" s="63">
        <v>195777480696</v>
      </c>
      <c r="D9" s="64">
        <v>30266767795</v>
      </c>
      <c r="E9" s="65">
        <f>($D9-$C9)</f>
        <v>-165510712901</v>
      </c>
      <c r="F9" s="63">
        <v>211278227434</v>
      </c>
      <c r="G9" s="64">
        <v>33796883435</v>
      </c>
      <c r="H9" s="65">
        <f>($G9-$F9)</f>
        <v>-177481343999</v>
      </c>
      <c r="I9" s="65">
        <v>37487863608</v>
      </c>
      <c r="J9" s="30">
        <f>IF($C9=0,0,($E9/$C9)*100)</f>
        <v>-84.54022000518144</v>
      </c>
      <c r="K9" s="31">
        <f>IF($F9=0,0,($H9/$F9)*100)</f>
        <v>-84.00361275013177</v>
      </c>
      <c r="L9" s="84">
        <v>-329311246600</v>
      </c>
      <c r="M9" s="85">
        <v>-353202714021</v>
      </c>
      <c r="N9" s="32">
        <f>IF($L9=0,0,($E9/$L9)*100)</f>
        <v>50.25966000548977</v>
      </c>
      <c r="O9" s="31">
        <f>IF($M9=0,0,($H9/$M9)*100)</f>
        <v>50.24914502453333</v>
      </c>
      <c r="P9" s="6"/>
      <c r="Q9" s="33"/>
    </row>
    <row r="10" spans="1:17" ht="13.5">
      <c r="A10" s="3"/>
      <c r="B10" s="29" t="s">
        <v>17</v>
      </c>
      <c r="C10" s="63">
        <v>127216973165</v>
      </c>
      <c r="D10" s="64">
        <v>18403684164</v>
      </c>
      <c r="E10" s="65">
        <f aca="true" t="shared" si="0" ref="E10:E33">($D10-$C10)</f>
        <v>-108813289001</v>
      </c>
      <c r="F10" s="63">
        <v>136035052676</v>
      </c>
      <c r="G10" s="64">
        <v>19238094341</v>
      </c>
      <c r="H10" s="65">
        <f aca="true" t="shared" si="1" ref="H10:H33">($G10-$F10)</f>
        <v>-116796958335</v>
      </c>
      <c r="I10" s="65">
        <v>20296179038</v>
      </c>
      <c r="J10" s="30">
        <f aca="true" t="shared" si="2" ref="J10:J33">IF($C10=0,0,($E10/$C10)*100)</f>
        <v>-85.53362518684477</v>
      </c>
      <c r="K10" s="31">
        <f aca="true" t="shared" si="3" ref="K10:K33">IF($F10=0,0,($H10/$F10)*100)</f>
        <v>-85.85798736240422</v>
      </c>
      <c r="L10" s="84">
        <v>-329311246600</v>
      </c>
      <c r="M10" s="85">
        <v>-353202714021</v>
      </c>
      <c r="N10" s="32">
        <f aca="true" t="shared" si="4" ref="N10:N33">IF($L10=0,0,($E10/$L10)*100)</f>
        <v>33.04268837595175</v>
      </c>
      <c r="O10" s="31">
        <f aca="true" t="shared" si="5" ref="O10:O33">IF($M10=0,0,($H10/$M10)*100)</f>
        <v>33.06796740187441</v>
      </c>
      <c r="P10" s="6"/>
      <c r="Q10" s="33"/>
    </row>
    <row r="11" spans="1:17" ht="13.5">
      <c r="A11" s="7"/>
      <c r="B11" s="34" t="s">
        <v>18</v>
      </c>
      <c r="C11" s="66">
        <v>390860752787</v>
      </c>
      <c r="D11" s="67">
        <v>61549506187</v>
      </c>
      <c r="E11" s="68">
        <f t="shared" si="0"/>
        <v>-329311246600</v>
      </c>
      <c r="F11" s="66">
        <v>419909253392</v>
      </c>
      <c r="G11" s="67">
        <v>66706539371</v>
      </c>
      <c r="H11" s="68">
        <f t="shared" si="1"/>
        <v>-353202714021</v>
      </c>
      <c r="I11" s="68">
        <v>72190972560</v>
      </c>
      <c r="J11" s="35">
        <f t="shared" si="2"/>
        <v>-84.25283026036091</v>
      </c>
      <c r="K11" s="36">
        <f t="shared" si="3"/>
        <v>-84.11405825612347</v>
      </c>
      <c r="L11" s="86">
        <v>-329311246600</v>
      </c>
      <c r="M11" s="87">
        <v>-353202714021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116981657792</v>
      </c>
      <c r="D13" s="64">
        <v>20710311983</v>
      </c>
      <c r="E13" s="65">
        <f t="shared" si="0"/>
        <v>-96271345809</v>
      </c>
      <c r="F13" s="63">
        <v>125290614571</v>
      </c>
      <c r="G13" s="64">
        <v>22225968586</v>
      </c>
      <c r="H13" s="65">
        <f t="shared" si="1"/>
        <v>-103064645985</v>
      </c>
      <c r="I13" s="65">
        <v>23883227025</v>
      </c>
      <c r="J13" s="30">
        <f t="shared" si="2"/>
        <v>-82.29610318925032</v>
      </c>
      <c r="K13" s="31">
        <f t="shared" si="3"/>
        <v>-82.26046806290911</v>
      </c>
      <c r="L13" s="84">
        <v>-331027905355</v>
      </c>
      <c r="M13" s="85">
        <v>-353208664509</v>
      </c>
      <c r="N13" s="32">
        <f t="shared" si="4"/>
        <v>29.082546894575838</v>
      </c>
      <c r="O13" s="31">
        <f t="shared" si="5"/>
        <v>29.17953502875461</v>
      </c>
      <c r="P13" s="6"/>
      <c r="Q13" s="33"/>
    </row>
    <row r="14" spans="1:17" ht="13.5">
      <c r="A14" s="3"/>
      <c r="B14" s="29" t="s">
        <v>21</v>
      </c>
      <c r="C14" s="63">
        <v>22487445760</v>
      </c>
      <c r="D14" s="64">
        <v>3431969910</v>
      </c>
      <c r="E14" s="65">
        <f t="shared" si="0"/>
        <v>-19055475850</v>
      </c>
      <c r="F14" s="63">
        <v>23990944547</v>
      </c>
      <c r="G14" s="64">
        <v>3469732765</v>
      </c>
      <c r="H14" s="65">
        <f t="shared" si="1"/>
        <v>-20521211782</v>
      </c>
      <c r="I14" s="65">
        <v>3709045251</v>
      </c>
      <c r="J14" s="30">
        <f t="shared" si="2"/>
        <v>-84.738284878469</v>
      </c>
      <c r="K14" s="31">
        <f t="shared" si="3"/>
        <v>-85.53732322542557</v>
      </c>
      <c r="L14" s="84">
        <v>-331027905355</v>
      </c>
      <c r="M14" s="85">
        <v>-353208664509</v>
      </c>
      <c r="N14" s="32">
        <f t="shared" si="4"/>
        <v>5.75645603942803</v>
      </c>
      <c r="O14" s="31">
        <f t="shared" si="5"/>
        <v>5.809940084716439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-331027905355</v>
      </c>
      <c r="M15" s="85">
        <v>-353208664509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112640913546</v>
      </c>
      <c r="D16" s="64">
        <v>15122215719</v>
      </c>
      <c r="E16" s="65">
        <f t="shared" si="0"/>
        <v>-97518697827</v>
      </c>
      <c r="F16" s="63">
        <v>120858136656</v>
      </c>
      <c r="G16" s="64">
        <v>17018253934</v>
      </c>
      <c r="H16" s="65">
        <f t="shared" si="1"/>
        <v>-103839882722</v>
      </c>
      <c r="I16" s="65">
        <v>18619998818</v>
      </c>
      <c r="J16" s="30">
        <f t="shared" si="2"/>
        <v>-86.57484634761558</v>
      </c>
      <c r="K16" s="31">
        <f t="shared" si="3"/>
        <v>-85.91881820713547</v>
      </c>
      <c r="L16" s="84">
        <v>-331027905355</v>
      </c>
      <c r="M16" s="85">
        <v>-353208664509</v>
      </c>
      <c r="N16" s="32">
        <f t="shared" si="4"/>
        <v>29.459358636976322</v>
      </c>
      <c r="O16" s="31">
        <f t="shared" si="5"/>
        <v>29.399019094378442</v>
      </c>
      <c r="P16" s="6"/>
      <c r="Q16" s="33"/>
    </row>
    <row r="17" spans="1:17" ht="13.5">
      <c r="A17" s="3"/>
      <c r="B17" s="29" t="s">
        <v>23</v>
      </c>
      <c r="C17" s="63">
        <v>141868885648</v>
      </c>
      <c r="D17" s="64">
        <v>23686499779</v>
      </c>
      <c r="E17" s="65">
        <f t="shared" si="0"/>
        <v>-118182385869</v>
      </c>
      <c r="F17" s="63">
        <v>150044189247</v>
      </c>
      <c r="G17" s="64">
        <v>24261265227</v>
      </c>
      <c r="H17" s="65">
        <f t="shared" si="1"/>
        <v>-125782924020</v>
      </c>
      <c r="I17" s="65">
        <v>25702229419</v>
      </c>
      <c r="J17" s="42">
        <f t="shared" si="2"/>
        <v>-83.30395021374166</v>
      </c>
      <c r="K17" s="31">
        <f t="shared" si="3"/>
        <v>-83.83058661001424</v>
      </c>
      <c r="L17" s="88">
        <v>-331027905355</v>
      </c>
      <c r="M17" s="85">
        <v>-353208664509</v>
      </c>
      <c r="N17" s="32">
        <f t="shared" si="4"/>
        <v>35.70163842901981</v>
      </c>
      <c r="O17" s="31">
        <f t="shared" si="5"/>
        <v>35.61150579215051</v>
      </c>
      <c r="P17" s="6"/>
      <c r="Q17" s="33"/>
    </row>
    <row r="18" spans="1:17" ht="13.5">
      <c r="A18" s="3"/>
      <c r="B18" s="34" t="s">
        <v>24</v>
      </c>
      <c r="C18" s="66">
        <v>393978902746</v>
      </c>
      <c r="D18" s="67">
        <v>62950997391</v>
      </c>
      <c r="E18" s="68">
        <f t="shared" si="0"/>
        <v>-331027905355</v>
      </c>
      <c r="F18" s="66">
        <v>420183885021</v>
      </c>
      <c r="G18" s="67">
        <v>66975220512</v>
      </c>
      <c r="H18" s="68">
        <f t="shared" si="1"/>
        <v>-353208664509</v>
      </c>
      <c r="I18" s="68">
        <v>71914500513</v>
      </c>
      <c r="J18" s="43">
        <f t="shared" si="2"/>
        <v>-84.02173391716236</v>
      </c>
      <c r="K18" s="36">
        <f t="shared" si="3"/>
        <v>-84.06049758223052</v>
      </c>
      <c r="L18" s="89">
        <v>-331027905355</v>
      </c>
      <c r="M18" s="87">
        <v>-353208664509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-3118149959</v>
      </c>
      <c r="D19" s="73">
        <v>-1401491204</v>
      </c>
      <c r="E19" s="74">
        <f t="shared" si="0"/>
        <v>1716658755</v>
      </c>
      <c r="F19" s="75">
        <v>-274631629</v>
      </c>
      <c r="G19" s="76">
        <v>-268681141</v>
      </c>
      <c r="H19" s="77">
        <f t="shared" si="1"/>
        <v>5950488</v>
      </c>
      <c r="I19" s="77">
        <v>276472047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15991910643</v>
      </c>
      <c r="D22" s="64">
        <v>6125851817</v>
      </c>
      <c r="E22" s="65">
        <f t="shared" si="0"/>
        <v>-9866058826</v>
      </c>
      <c r="F22" s="63">
        <v>15930784735</v>
      </c>
      <c r="G22" s="64">
        <v>8099087796</v>
      </c>
      <c r="H22" s="65">
        <f t="shared" si="1"/>
        <v>-7831696939</v>
      </c>
      <c r="I22" s="65">
        <v>7953873071</v>
      </c>
      <c r="J22" s="30">
        <f t="shared" si="2"/>
        <v>-61.694059241874164</v>
      </c>
      <c r="K22" s="31">
        <f t="shared" si="3"/>
        <v>-49.160773114922144</v>
      </c>
      <c r="L22" s="84">
        <v>-67718269884</v>
      </c>
      <c r="M22" s="85">
        <v>-68351169578</v>
      </c>
      <c r="N22" s="32">
        <f t="shared" si="4"/>
        <v>14.569271841853542</v>
      </c>
      <c r="O22" s="31">
        <f t="shared" si="5"/>
        <v>11.458029156418073</v>
      </c>
      <c r="P22" s="6"/>
      <c r="Q22" s="33"/>
    </row>
    <row r="23" spans="1:17" ht="13.5">
      <c r="A23" s="7"/>
      <c r="B23" s="29" t="s">
        <v>28</v>
      </c>
      <c r="C23" s="63">
        <v>18312809675</v>
      </c>
      <c r="D23" s="64">
        <v>-3174789371</v>
      </c>
      <c r="E23" s="65">
        <f t="shared" si="0"/>
        <v>-21487599046</v>
      </c>
      <c r="F23" s="63">
        <v>17346380599</v>
      </c>
      <c r="G23" s="64">
        <v>-5657929631</v>
      </c>
      <c r="H23" s="65">
        <f t="shared" si="1"/>
        <v>-23004310230</v>
      </c>
      <c r="I23" s="65">
        <v>-5466694507</v>
      </c>
      <c r="J23" s="30">
        <f t="shared" si="2"/>
        <v>-117.33644059728373</v>
      </c>
      <c r="K23" s="31">
        <f t="shared" si="3"/>
        <v>-132.6173497618643</v>
      </c>
      <c r="L23" s="84">
        <v>-67718269884</v>
      </c>
      <c r="M23" s="85">
        <v>-68351169578</v>
      </c>
      <c r="N23" s="32">
        <f t="shared" si="4"/>
        <v>31.73087422760182</v>
      </c>
      <c r="O23" s="31">
        <f t="shared" si="5"/>
        <v>33.65605939448962</v>
      </c>
      <c r="P23" s="6"/>
      <c r="Q23" s="33"/>
    </row>
    <row r="24" spans="1:17" ht="13.5">
      <c r="A24" s="7"/>
      <c r="B24" s="29" t="s">
        <v>29</v>
      </c>
      <c r="C24" s="63">
        <v>39963473900</v>
      </c>
      <c r="D24" s="64">
        <v>3598861888</v>
      </c>
      <c r="E24" s="65">
        <f t="shared" si="0"/>
        <v>-36364612012</v>
      </c>
      <c r="F24" s="63">
        <v>41865752066</v>
      </c>
      <c r="G24" s="64">
        <v>4350589657</v>
      </c>
      <c r="H24" s="65">
        <f t="shared" si="1"/>
        <v>-37515162409</v>
      </c>
      <c r="I24" s="65">
        <v>4924817720</v>
      </c>
      <c r="J24" s="30">
        <f t="shared" si="2"/>
        <v>-90.99462199656271</v>
      </c>
      <c r="K24" s="31">
        <f t="shared" si="3"/>
        <v>-89.60823718121334</v>
      </c>
      <c r="L24" s="84">
        <v>-67718269884</v>
      </c>
      <c r="M24" s="85">
        <v>-68351169578</v>
      </c>
      <c r="N24" s="32">
        <f t="shared" si="4"/>
        <v>53.69985393054464</v>
      </c>
      <c r="O24" s="31">
        <f t="shared" si="5"/>
        <v>54.885911449092305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-67718269884</v>
      </c>
      <c r="M25" s="85">
        <v>-68351169578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74268194218</v>
      </c>
      <c r="D26" s="67">
        <v>6549924334</v>
      </c>
      <c r="E26" s="68">
        <f t="shared" si="0"/>
        <v>-67718269884</v>
      </c>
      <c r="F26" s="66">
        <v>75142917400</v>
      </c>
      <c r="G26" s="67">
        <v>6791747822</v>
      </c>
      <c r="H26" s="68">
        <f t="shared" si="1"/>
        <v>-68351169578</v>
      </c>
      <c r="I26" s="68">
        <v>7411996284</v>
      </c>
      <c r="J26" s="43">
        <f t="shared" si="2"/>
        <v>-91.18071416308581</v>
      </c>
      <c r="K26" s="36">
        <f t="shared" si="3"/>
        <v>-90.96155957607257</v>
      </c>
      <c r="L26" s="89">
        <v>-67718269884</v>
      </c>
      <c r="M26" s="87">
        <v>-68351169578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26339974260</v>
      </c>
      <c r="D28" s="64">
        <v>2552569698</v>
      </c>
      <c r="E28" s="65">
        <f t="shared" si="0"/>
        <v>-23787404562</v>
      </c>
      <c r="F28" s="63">
        <v>27035249404</v>
      </c>
      <c r="G28" s="64">
        <v>2807537707</v>
      </c>
      <c r="H28" s="65">
        <f t="shared" si="1"/>
        <v>-24227711697</v>
      </c>
      <c r="I28" s="65">
        <v>2761667757</v>
      </c>
      <c r="J28" s="30">
        <f t="shared" si="2"/>
        <v>-90.30914125881914</v>
      </c>
      <c r="K28" s="31">
        <f t="shared" si="3"/>
        <v>-89.61526980925646</v>
      </c>
      <c r="L28" s="84">
        <v>-60532808700</v>
      </c>
      <c r="M28" s="85">
        <v>-60350748962</v>
      </c>
      <c r="N28" s="32">
        <f t="shared" si="4"/>
        <v>39.29671375384238</v>
      </c>
      <c r="O28" s="31">
        <f t="shared" si="5"/>
        <v>40.14484014482577</v>
      </c>
      <c r="P28" s="6"/>
      <c r="Q28" s="33"/>
    </row>
    <row r="29" spans="1:17" ht="13.5">
      <c r="A29" s="7"/>
      <c r="B29" s="29" t="s">
        <v>33</v>
      </c>
      <c r="C29" s="63">
        <v>8117311792</v>
      </c>
      <c r="D29" s="64">
        <v>1345960503</v>
      </c>
      <c r="E29" s="65">
        <f t="shared" si="0"/>
        <v>-6771351289</v>
      </c>
      <c r="F29" s="63">
        <v>8614015022</v>
      </c>
      <c r="G29" s="64">
        <v>1377040000</v>
      </c>
      <c r="H29" s="65">
        <f t="shared" si="1"/>
        <v>-7236975022</v>
      </c>
      <c r="I29" s="65">
        <v>1913298689</v>
      </c>
      <c r="J29" s="30">
        <f t="shared" si="2"/>
        <v>-83.41864231054291</v>
      </c>
      <c r="K29" s="31">
        <f t="shared" si="3"/>
        <v>-84.0139586884505</v>
      </c>
      <c r="L29" s="84">
        <v>-60532808700</v>
      </c>
      <c r="M29" s="85">
        <v>-60350748962</v>
      </c>
      <c r="N29" s="32">
        <f t="shared" si="4"/>
        <v>11.186249960015484</v>
      </c>
      <c r="O29" s="31">
        <f t="shared" si="5"/>
        <v>11.991524788792232</v>
      </c>
      <c r="P29" s="6"/>
      <c r="Q29" s="33"/>
    </row>
    <row r="30" spans="1:17" ht="13.5">
      <c r="A30" s="7"/>
      <c r="B30" s="29" t="s">
        <v>34</v>
      </c>
      <c r="C30" s="63">
        <v>80205924</v>
      </c>
      <c r="D30" s="64">
        <v>256079408</v>
      </c>
      <c r="E30" s="65">
        <f t="shared" si="0"/>
        <v>175873484</v>
      </c>
      <c r="F30" s="63">
        <v>97845159</v>
      </c>
      <c r="G30" s="64">
        <v>229687031</v>
      </c>
      <c r="H30" s="65">
        <f t="shared" si="1"/>
        <v>131841872</v>
      </c>
      <c r="I30" s="65">
        <v>86611317</v>
      </c>
      <c r="J30" s="30">
        <f t="shared" si="2"/>
        <v>219.27742394688948</v>
      </c>
      <c r="K30" s="31">
        <f t="shared" si="3"/>
        <v>134.74542159004514</v>
      </c>
      <c r="L30" s="84">
        <v>-60532808700</v>
      </c>
      <c r="M30" s="85">
        <v>-60350748962</v>
      </c>
      <c r="N30" s="32">
        <f t="shared" si="4"/>
        <v>-0.29054241456336055</v>
      </c>
      <c r="O30" s="31">
        <f t="shared" si="5"/>
        <v>-0.21845937998717224</v>
      </c>
      <c r="P30" s="6"/>
      <c r="Q30" s="33"/>
    </row>
    <row r="31" spans="1:17" ht="13.5">
      <c r="A31" s="7"/>
      <c r="B31" s="29" t="s">
        <v>35</v>
      </c>
      <c r="C31" s="63">
        <v>16557780140</v>
      </c>
      <c r="D31" s="64">
        <v>2549655831</v>
      </c>
      <c r="E31" s="65">
        <f t="shared" si="0"/>
        <v>-14008124309</v>
      </c>
      <c r="F31" s="63">
        <v>17385668812</v>
      </c>
      <c r="G31" s="64">
        <v>2557698657</v>
      </c>
      <c r="H31" s="65">
        <f t="shared" si="1"/>
        <v>-14827970155</v>
      </c>
      <c r="I31" s="65">
        <v>3111252241</v>
      </c>
      <c r="J31" s="30">
        <f t="shared" si="2"/>
        <v>-84.60146342419063</v>
      </c>
      <c r="K31" s="31">
        <f t="shared" si="3"/>
        <v>-85.28846554793097</v>
      </c>
      <c r="L31" s="84">
        <v>-60532808700</v>
      </c>
      <c r="M31" s="85">
        <v>-60350748962</v>
      </c>
      <c r="N31" s="32">
        <f t="shared" si="4"/>
        <v>23.141375082104858</v>
      </c>
      <c r="O31" s="31">
        <f t="shared" si="5"/>
        <v>24.569653914877623</v>
      </c>
      <c r="P31" s="6"/>
      <c r="Q31" s="33"/>
    </row>
    <row r="32" spans="1:17" ht="13.5">
      <c r="A32" s="7"/>
      <c r="B32" s="29" t="s">
        <v>36</v>
      </c>
      <c r="C32" s="63">
        <v>23172922087</v>
      </c>
      <c r="D32" s="64">
        <v>7031120063</v>
      </c>
      <c r="E32" s="65">
        <f t="shared" si="0"/>
        <v>-16141802024</v>
      </c>
      <c r="F32" s="63">
        <v>22010139010</v>
      </c>
      <c r="G32" s="64">
        <v>7820205050</v>
      </c>
      <c r="H32" s="65">
        <f t="shared" si="1"/>
        <v>-14189933960</v>
      </c>
      <c r="I32" s="65">
        <v>7261437674</v>
      </c>
      <c r="J32" s="30">
        <f t="shared" si="2"/>
        <v>-69.65803433592669</v>
      </c>
      <c r="K32" s="31">
        <f t="shared" si="3"/>
        <v>-64.46998791581008</v>
      </c>
      <c r="L32" s="84">
        <v>-60532808700</v>
      </c>
      <c r="M32" s="85">
        <v>-60350748962</v>
      </c>
      <c r="N32" s="32">
        <f t="shared" si="4"/>
        <v>26.666203618600637</v>
      </c>
      <c r="O32" s="31">
        <f t="shared" si="5"/>
        <v>23.512440531491542</v>
      </c>
      <c r="P32" s="6"/>
      <c r="Q32" s="33"/>
    </row>
    <row r="33" spans="1:17" ht="14.25" thickBot="1">
      <c r="A33" s="7"/>
      <c r="B33" s="57" t="s">
        <v>37</v>
      </c>
      <c r="C33" s="81">
        <v>74268194203</v>
      </c>
      <c r="D33" s="82">
        <v>13735385503</v>
      </c>
      <c r="E33" s="83">
        <f t="shared" si="0"/>
        <v>-60532808700</v>
      </c>
      <c r="F33" s="81">
        <v>75142917407</v>
      </c>
      <c r="G33" s="82">
        <v>14792168445</v>
      </c>
      <c r="H33" s="83">
        <f t="shared" si="1"/>
        <v>-60350748962</v>
      </c>
      <c r="I33" s="83">
        <v>15134267678</v>
      </c>
      <c r="J33" s="58">
        <f t="shared" si="2"/>
        <v>-81.50569614570597</v>
      </c>
      <c r="K33" s="59">
        <f t="shared" si="3"/>
        <v>-80.31462051855065</v>
      </c>
      <c r="L33" s="96">
        <v>-60532808700</v>
      </c>
      <c r="M33" s="97">
        <v>-60350748962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363498822</v>
      </c>
      <c r="D8" s="64">
        <v>305349815</v>
      </c>
      <c r="E8" s="65">
        <f>($D8-$C8)</f>
        <v>-58149007</v>
      </c>
      <c r="F8" s="63">
        <v>401920135</v>
      </c>
      <c r="G8" s="64">
        <v>333917548</v>
      </c>
      <c r="H8" s="65">
        <f>($G8-$F8)</f>
        <v>-68002587</v>
      </c>
      <c r="I8" s="65">
        <v>364723707</v>
      </c>
      <c r="J8" s="30">
        <f>IF($C8=0,0,($E8/$C8)*100)</f>
        <v>-15.99702763273329</v>
      </c>
      <c r="K8" s="31">
        <f>IF($F8=0,0,($H8/$F8)*100)</f>
        <v>-16.919427786318792</v>
      </c>
      <c r="L8" s="84">
        <v>-171859911</v>
      </c>
      <c r="M8" s="85">
        <v>-133898401</v>
      </c>
      <c r="N8" s="32">
        <f>IF($L8=0,0,($E8/$L8)*100)</f>
        <v>33.835119930906984</v>
      </c>
      <c r="O8" s="31">
        <f>IF($M8=0,0,($H8/$M8)*100)</f>
        <v>50.78670580987744</v>
      </c>
      <c r="P8" s="6"/>
      <c r="Q8" s="33"/>
    </row>
    <row r="9" spans="1:17" ht="13.5">
      <c r="A9" s="3"/>
      <c r="B9" s="29" t="s">
        <v>16</v>
      </c>
      <c r="C9" s="63">
        <v>1680204324</v>
      </c>
      <c r="D9" s="64">
        <v>1604963938</v>
      </c>
      <c r="E9" s="65">
        <f>($D9-$C9)</f>
        <v>-75240386</v>
      </c>
      <c r="F9" s="63">
        <v>1836031108</v>
      </c>
      <c r="G9" s="64">
        <v>1776650899</v>
      </c>
      <c r="H9" s="65">
        <f>($G9-$F9)</f>
        <v>-59380209</v>
      </c>
      <c r="I9" s="65">
        <v>1936315774</v>
      </c>
      <c r="J9" s="30">
        <f>IF($C9=0,0,($E9/$C9)*100)</f>
        <v>-4.478049777950696</v>
      </c>
      <c r="K9" s="31">
        <f>IF($F9=0,0,($H9/$F9)*100)</f>
        <v>-3.23416137892583</v>
      </c>
      <c r="L9" s="84">
        <v>-171859911</v>
      </c>
      <c r="M9" s="85">
        <v>-133898401</v>
      </c>
      <c r="N9" s="32">
        <f>IF($L9=0,0,($E9/$L9)*100)</f>
        <v>43.78006805787302</v>
      </c>
      <c r="O9" s="31">
        <f>IF($M9=0,0,($H9/$M9)*100)</f>
        <v>44.34721292900279</v>
      </c>
      <c r="P9" s="6"/>
      <c r="Q9" s="33"/>
    </row>
    <row r="10" spans="1:17" ht="13.5">
      <c r="A10" s="3"/>
      <c r="B10" s="29" t="s">
        <v>17</v>
      </c>
      <c r="C10" s="63">
        <v>459933533</v>
      </c>
      <c r="D10" s="64">
        <v>421463015</v>
      </c>
      <c r="E10" s="65">
        <f aca="true" t="shared" si="0" ref="E10:E33">($D10-$C10)</f>
        <v>-38470518</v>
      </c>
      <c r="F10" s="63">
        <v>408150330</v>
      </c>
      <c r="G10" s="64">
        <v>401634725</v>
      </c>
      <c r="H10" s="65">
        <f aca="true" t="shared" si="1" ref="H10:H33">($G10-$F10)</f>
        <v>-6515605</v>
      </c>
      <c r="I10" s="65">
        <v>401833862</v>
      </c>
      <c r="J10" s="30">
        <f aca="true" t="shared" si="2" ref="J10:J33">IF($C10=0,0,($E10/$C10)*100)</f>
        <v>-8.364364683103027</v>
      </c>
      <c r="K10" s="31">
        <f aca="true" t="shared" si="3" ref="K10:K33">IF($F10=0,0,($H10/$F10)*100)</f>
        <v>-1.596373816480805</v>
      </c>
      <c r="L10" s="84">
        <v>-171859911</v>
      </c>
      <c r="M10" s="85">
        <v>-133898401</v>
      </c>
      <c r="N10" s="32">
        <f aca="true" t="shared" si="4" ref="N10:N33">IF($L10=0,0,($E10/$L10)*100)</f>
        <v>22.38481201122</v>
      </c>
      <c r="O10" s="31">
        <f aca="true" t="shared" si="5" ref="O10:O33">IF($M10=0,0,($H10/$M10)*100)</f>
        <v>4.866081261119765</v>
      </c>
      <c r="P10" s="6"/>
      <c r="Q10" s="33"/>
    </row>
    <row r="11" spans="1:17" ht="13.5">
      <c r="A11" s="7"/>
      <c r="B11" s="34" t="s">
        <v>18</v>
      </c>
      <c r="C11" s="66">
        <v>2503636679</v>
      </c>
      <c r="D11" s="67">
        <v>2331776768</v>
      </c>
      <c r="E11" s="68">
        <f t="shared" si="0"/>
        <v>-171859911</v>
      </c>
      <c r="F11" s="66">
        <v>2646101573</v>
      </c>
      <c r="G11" s="67">
        <v>2512203172</v>
      </c>
      <c r="H11" s="68">
        <f t="shared" si="1"/>
        <v>-133898401</v>
      </c>
      <c r="I11" s="68">
        <v>2702873343</v>
      </c>
      <c r="J11" s="35">
        <f t="shared" si="2"/>
        <v>-6.864410976302045</v>
      </c>
      <c r="K11" s="36">
        <f t="shared" si="3"/>
        <v>-5.060213952716622</v>
      </c>
      <c r="L11" s="86">
        <v>-171859911</v>
      </c>
      <c r="M11" s="87">
        <v>-133898401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705795900</v>
      </c>
      <c r="D13" s="64">
        <v>678529458</v>
      </c>
      <c r="E13" s="65">
        <f t="shared" si="0"/>
        <v>-27266442</v>
      </c>
      <c r="F13" s="63">
        <v>771961873</v>
      </c>
      <c r="G13" s="64">
        <v>735421718</v>
      </c>
      <c r="H13" s="65">
        <f t="shared" si="1"/>
        <v>-36540155</v>
      </c>
      <c r="I13" s="65">
        <v>786861800</v>
      </c>
      <c r="J13" s="30">
        <f t="shared" si="2"/>
        <v>-3.8632190977589977</v>
      </c>
      <c r="K13" s="31">
        <f t="shared" si="3"/>
        <v>-4.7334144700693015</v>
      </c>
      <c r="L13" s="84">
        <v>-180747403</v>
      </c>
      <c r="M13" s="85">
        <v>-72950147</v>
      </c>
      <c r="N13" s="32">
        <f t="shared" si="4"/>
        <v>15.085385210209632</v>
      </c>
      <c r="O13" s="31">
        <f t="shared" si="5"/>
        <v>50.08921366532682</v>
      </c>
      <c r="P13" s="6"/>
      <c r="Q13" s="33"/>
    </row>
    <row r="14" spans="1:17" ht="13.5">
      <c r="A14" s="3"/>
      <c r="B14" s="29" t="s">
        <v>21</v>
      </c>
      <c r="C14" s="63">
        <v>102997343</v>
      </c>
      <c r="D14" s="64">
        <v>125034743</v>
      </c>
      <c r="E14" s="65">
        <f t="shared" si="0"/>
        <v>22037400</v>
      </c>
      <c r="F14" s="63">
        <v>105744819</v>
      </c>
      <c r="G14" s="64">
        <v>128896775</v>
      </c>
      <c r="H14" s="65">
        <f t="shared" si="1"/>
        <v>23151956</v>
      </c>
      <c r="I14" s="65">
        <v>133046777</v>
      </c>
      <c r="J14" s="30">
        <f t="shared" si="2"/>
        <v>21.396085916507573</v>
      </c>
      <c r="K14" s="31">
        <f t="shared" si="3"/>
        <v>21.894175259782703</v>
      </c>
      <c r="L14" s="84">
        <v>-180747403</v>
      </c>
      <c r="M14" s="85">
        <v>-72950147</v>
      </c>
      <c r="N14" s="32">
        <f t="shared" si="4"/>
        <v>-12.19237434907986</v>
      </c>
      <c r="O14" s="31">
        <f t="shared" si="5"/>
        <v>-31.73668176432873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-180747403</v>
      </c>
      <c r="M15" s="85">
        <v>-72950147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780234677</v>
      </c>
      <c r="D16" s="64">
        <v>793937527</v>
      </c>
      <c r="E16" s="65">
        <f t="shared" si="0"/>
        <v>13702850</v>
      </c>
      <c r="F16" s="63">
        <v>838418741</v>
      </c>
      <c r="G16" s="64">
        <v>904999750</v>
      </c>
      <c r="H16" s="65">
        <f t="shared" si="1"/>
        <v>66581009</v>
      </c>
      <c r="I16" s="65">
        <v>999780364</v>
      </c>
      <c r="J16" s="30">
        <f t="shared" si="2"/>
        <v>1.7562472425203424</v>
      </c>
      <c r="K16" s="31">
        <f t="shared" si="3"/>
        <v>7.9412596288803625</v>
      </c>
      <c r="L16" s="84">
        <v>-180747403</v>
      </c>
      <c r="M16" s="85">
        <v>-72950147</v>
      </c>
      <c r="N16" s="32">
        <f t="shared" si="4"/>
        <v>-7.581215426923728</v>
      </c>
      <c r="O16" s="31">
        <f t="shared" si="5"/>
        <v>-91.26919099971109</v>
      </c>
      <c r="P16" s="6"/>
      <c r="Q16" s="33"/>
    </row>
    <row r="17" spans="1:17" ht="13.5">
      <c r="A17" s="3"/>
      <c r="B17" s="29" t="s">
        <v>23</v>
      </c>
      <c r="C17" s="63">
        <v>991345641</v>
      </c>
      <c r="D17" s="64">
        <v>802124430</v>
      </c>
      <c r="E17" s="65">
        <f t="shared" si="0"/>
        <v>-189221211</v>
      </c>
      <c r="F17" s="63">
        <v>968045432</v>
      </c>
      <c r="G17" s="64">
        <v>841902475</v>
      </c>
      <c r="H17" s="65">
        <f t="shared" si="1"/>
        <v>-126142957</v>
      </c>
      <c r="I17" s="65">
        <v>840790150</v>
      </c>
      <c r="J17" s="42">
        <f t="shared" si="2"/>
        <v>-19.087309529008156</v>
      </c>
      <c r="K17" s="31">
        <f t="shared" si="3"/>
        <v>-13.030685630052124</v>
      </c>
      <c r="L17" s="88">
        <v>-180747403</v>
      </c>
      <c r="M17" s="85">
        <v>-72950147</v>
      </c>
      <c r="N17" s="32">
        <f t="shared" si="4"/>
        <v>104.68820456579395</v>
      </c>
      <c r="O17" s="31">
        <f t="shared" si="5"/>
        <v>172.91665909871298</v>
      </c>
      <c r="P17" s="6"/>
      <c r="Q17" s="33"/>
    </row>
    <row r="18" spans="1:17" ht="13.5">
      <c r="A18" s="3"/>
      <c r="B18" s="34" t="s">
        <v>24</v>
      </c>
      <c r="C18" s="66">
        <v>2580373561</v>
      </c>
      <c r="D18" s="67">
        <v>2399626158</v>
      </c>
      <c r="E18" s="68">
        <f t="shared" si="0"/>
        <v>-180747403</v>
      </c>
      <c r="F18" s="66">
        <v>2684170865</v>
      </c>
      <c r="G18" s="67">
        <v>2611220718</v>
      </c>
      <c r="H18" s="68">
        <f t="shared" si="1"/>
        <v>-72950147</v>
      </c>
      <c r="I18" s="68">
        <v>2760479091</v>
      </c>
      <c r="J18" s="43">
        <f t="shared" si="2"/>
        <v>-7.004699076592344</v>
      </c>
      <c r="K18" s="36">
        <f t="shared" si="3"/>
        <v>-2.71779073199947</v>
      </c>
      <c r="L18" s="89">
        <v>-180747403</v>
      </c>
      <c r="M18" s="87">
        <v>-72950147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-76736882</v>
      </c>
      <c r="D19" s="73">
        <v>-67849390</v>
      </c>
      <c r="E19" s="74">
        <f t="shared" si="0"/>
        <v>8887492</v>
      </c>
      <c r="F19" s="75">
        <v>-38069292</v>
      </c>
      <c r="G19" s="76">
        <v>-99017546</v>
      </c>
      <c r="H19" s="77">
        <f t="shared" si="1"/>
        <v>-60948254</v>
      </c>
      <c r="I19" s="77">
        <v>-57605748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173602596</v>
      </c>
      <c r="D22" s="64">
        <v>222575332</v>
      </c>
      <c r="E22" s="65">
        <f t="shared" si="0"/>
        <v>48972736</v>
      </c>
      <c r="F22" s="63">
        <v>166183225</v>
      </c>
      <c r="G22" s="64">
        <v>180000000</v>
      </c>
      <c r="H22" s="65">
        <f t="shared" si="1"/>
        <v>13816775</v>
      </c>
      <c r="I22" s="65">
        <v>180000000</v>
      </c>
      <c r="J22" s="30">
        <f t="shared" si="2"/>
        <v>28.209679537280653</v>
      </c>
      <c r="K22" s="31">
        <f t="shared" si="3"/>
        <v>8.3141815306569</v>
      </c>
      <c r="L22" s="84">
        <v>97993429</v>
      </c>
      <c r="M22" s="85">
        <v>-25712835</v>
      </c>
      <c r="N22" s="32">
        <f t="shared" si="4"/>
        <v>49.975530502152345</v>
      </c>
      <c r="O22" s="31">
        <f t="shared" si="5"/>
        <v>-53.73493432365587</v>
      </c>
      <c r="P22" s="6"/>
      <c r="Q22" s="33"/>
    </row>
    <row r="23" spans="1:17" ht="13.5">
      <c r="A23" s="7"/>
      <c r="B23" s="29" t="s">
        <v>28</v>
      </c>
      <c r="C23" s="63">
        <v>56397404</v>
      </c>
      <c r="D23" s="64">
        <v>8881650</v>
      </c>
      <c r="E23" s="65">
        <f t="shared" si="0"/>
        <v>-47515754</v>
      </c>
      <c r="F23" s="63">
        <v>68816775</v>
      </c>
      <c r="G23" s="64">
        <v>0</v>
      </c>
      <c r="H23" s="65">
        <f t="shared" si="1"/>
        <v>-68816775</v>
      </c>
      <c r="I23" s="65">
        <v>0</v>
      </c>
      <c r="J23" s="30">
        <f t="shared" si="2"/>
        <v>-84.25166874702246</v>
      </c>
      <c r="K23" s="31">
        <f t="shared" si="3"/>
        <v>-100</v>
      </c>
      <c r="L23" s="84">
        <v>97993429</v>
      </c>
      <c r="M23" s="85">
        <v>-25712835</v>
      </c>
      <c r="N23" s="32">
        <f t="shared" si="4"/>
        <v>-48.4887144830905</v>
      </c>
      <c r="O23" s="31">
        <f t="shared" si="5"/>
        <v>267.63589079150546</v>
      </c>
      <c r="P23" s="6"/>
      <c r="Q23" s="33"/>
    </row>
    <row r="24" spans="1:17" ht="13.5">
      <c r="A24" s="7"/>
      <c r="B24" s="29" t="s">
        <v>29</v>
      </c>
      <c r="C24" s="63">
        <v>50036521</v>
      </c>
      <c r="D24" s="64">
        <v>146572968</v>
      </c>
      <c r="E24" s="65">
        <f t="shared" si="0"/>
        <v>96536447</v>
      </c>
      <c r="F24" s="63">
        <v>92661739</v>
      </c>
      <c r="G24" s="64">
        <v>121948904</v>
      </c>
      <c r="H24" s="65">
        <f t="shared" si="1"/>
        <v>29287165</v>
      </c>
      <c r="I24" s="65">
        <v>120003000</v>
      </c>
      <c r="J24" s="30">
        <f t="shared" si="2"/>
        <v>192.93197262855267</v>
      </c>
      <c r="K24" s="31">
        <f t="shared" si="3"/>
        <v>31.606535033839588</v>
      </c>
      <c r="L24" s="84">
        <v>97993429</v>
      </c>
      <c r="M24" s="85">
        <v>-25712835</v>
      </c>
      <c r="N24" s="32">
        <f t="shared" si="4"/>
        <v>98.51318398093815</v>
      </c>
      <c r="O24" s="31">
        <f t="shared" si="5"/>
        <v>-113.90095646784961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97993429</v>
      </c>
      <c r="M25" s="85">
        <v>-25712835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280036521</v>
      </c>
      <c r="D26" s="67">
        <v>378029950</v>
      </c>
      <c r="E26" s="68">
        <f t="shared" si="0"/>
        <v>97993429</v>
      </c>
      <c r="F26" s="66">
        <v>327661739</v>
      </c>
      <c r="G26" s="67">
        <v>301948904</v>
      </c>
      <c r="H26" s="68">
        <f t="shared" si="1"/>
        <v>-25712835</v>
      </c>
      <c r="I26" s="68">
        <v>300003000</v>
      </c>
      <c r="J26" s="43">
        <f t="shared" si="2"/>
        <v>34.99308899070346</v>
      </c>
      <c r="K26" s="36">
        <f t="shared" si="3"/>
        <v>-7.847371828787127</v>
      </c>
      <c r="L26" s="89">
        <v>97993429</v>
      </c>
      <c r="M26" s="87">
        <v>-25712835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106524535</v>
      </c>
      <c r="D28" s="64">
        <v>101954615</v>
      </c>
      <c r="E28" s="65">
        <f t="shared" si="0"/>
        <v>-4569920</v>
      </c>
      <c r="F28" s="63">
        <v>92580331</v>
      </c>
      <c r="G28" s="64">
        <v>23757529</v>
      </c>
      <c r="H28" s="65">
        <f t="shared" si="1"/>
        <v>-68822802</v>
      </c>
      <c r="I28" s="65">
        <v>28112500</v>
      </c>
      <c r="J28" s="30">
        <f t="shared" si="2"/>
        <v>-4.2900163797945705</v>
      </c>
      <c r="K28" s="31">
        <f t="shared" si="3"/>
        <v>-74.33847044681661</v>
      </c>
      <c r="L28" s="84">
        <v>97993429</v>
      </c>
      <c r="M28" s="85">
        <v>-25712835</v>
      </c>
      <c r="N28" s="32">
        <f t="shared" si="4"/>
        <v>-4.663496365659375</v>
      </c>
      <c r="O28" s="31">
        <f t="shared" si="5"/>
        <v>267.65933044722607</v>
      </c>
      <c r="P28" s="6"/>
      <c r="Q28" s="33"/>
    </row>
    <row r="29" spans="1:17" ht="13.5">
      <c r="A29" s="7"/>
      <c r="B29" s="29" t="s">
        <v>33</v>
      </c>
      <c r="C29" s="63">
        <v>58806838</v>
      </c>
      <c r="D29" s="64">
        <v>44280000</v>
      </c>
      <c r="E29" s="65">
        <f t="shared" si="0"/>
        <v>-14526838</v>
      </c>
      <c r="F29" s="63">
        <v>66244601</v>
      </c>
      <c r="G29" s="64">
        <v>30100000</v>
      </c>
      <c r="H29" s="65">
        <f t="shared" si="1"/>
        <v>-36144601</v>
      </c>
      <c r="I29" s="65">
        <v>26500000</v>
      </c>
      <c r="J29" s="30">
        <f t="shared" si="2"/>
        <v>-24.702634071228246</v>
      </c>
      <c r="K29" s="31">
        <f t="shared" si="3"/>
        <v>-54.56233482333149</v>
      </c>
      <c r="L29" s="84">
        <v>97993429</v>
      </c>
      <c r="M29" s="85">
        <v>-25712835</v>
      </c>
      <c r="N29" s="32">
        <f t="shared" si="4"/>
        <v>-14.824298065944811</v>
      </c>
      <c r="O29" s="31">
        <f t="shared" si="5"/>
        <v>140.57026772815988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11000000</v>
      </c>
      <c r="E30" s="65">
        <f t="shared" si="0"/>
        <v>11000000</v>
      </c>
      <c r="F30" s="63">
        <v>0</v>
      </c>
      <c r="G30" s="64">
        <v>2000000</v>
      </c>
      <c r="H30" s="65">
        <f t="shared" si="1"/>
        <v>2000000</v>
      </c>
      <c r="I30" s="65">
        <v>3000000</v>
      </c>
      <c r="J30" s="30">
        <f t="shared" si="2"/>
        <v>0</v>
      </c>
      <c r="K30" s="31">
        <f t="shared" si="3"/>
        <v>0</v>
      </c>
      <c r="L30" s="84">
        <v>97993429</v>
      </c>
      <c r="M30" s="85">
        <v>-25712835</v>
      </c>
      <c r="N30" s="32">
        <f t="shared" si="4"/>
        <v>11.225242459879631</v>
      </c>
      <c r="O30" s="31">
        <f t="shared" si="5"/>
        <v>-7.778216598830895</v>
      </c>
      <c r="P30" s="6"/>
      <c r="Q30" s="33"/>
    </row>
    <row r="31" spans="1:17" ht="13.5">
      <c r="A31" s="7"/>
      <c r="B31" s="29" t="s">
        <v>35</v>
      </c>
      <c r="C31" s="63">
        <v>36363043</v>
      </c>
      <c r="D31" s="64">
        <v>32838204</v>
      </c>
      <c r="E31" s="65">
        <f t="shared" si="0"/>
        <v>-3524839</v>
      </c>
      <c r="F31" s="63">
        <v>87673913</v>
      </c>
      <c r="G31" s="64">
        <v>75850000</v>
      </c>
      <c r="H31" s="65">
        <f t="shared" si="1"/>
        <v>-11823913</v>
      </c>
      <c r="I31" s="65">
        <v>73020000</v>
      </c>
      <c r="J31" s="30">
        <f t="shared" si="2"/>
        <v>-9.693465423122042</v>
      </c>
      <c r="K31" s="31">
        <f t="shared" si="3"/>
        <v>-13.486238489207162</v>
      </c>
      <c r="L31" s="84">
        <v>97993429</v>
      </c>
      <c r="M31" s="85">
        <v>-25712835</v>
      </c>
      <c r="N31" s="32">
        <f t="shared" si="4"/>
        <v>-3.597015673367242</v>
      </c>
      <c r="O31" s="31">
        <f t="shared" si="5"/>
        <v>45.9844781798662</v>
      </c>
      <c r="P31" s="6"/>
      <c r="Q31" s="33"/>
    </row>
    <row r="32" spans="1:17" ht="13.5">
      <c r="A32" s="7"/>
      <c r="B32" s="29" t="s">
        <v>36</v>
      </c>
      <c r="C32" s="63">
        <v>78342105</v>
      </c>
      <c r="D32" s="64">
        <v>187957131</v>
      </c>
      <c r="E32" s="65">
        <f t="shared" si="0"/>
        <v>109615026</v>
      </c>
      <c r="F32" s="63">
        <v>81162894</v>
      </c>
      <c r="G32" s="64">
        <v>170241375</v>
      </c>
      <c r="H32" s="65">
        <f t="shared" si="1"/>
        <v>89078481</v>
      </c>
      <c r="I32" s="65">
        <v>169370500</v>
      </c>
      <c r="J32" s="30">
        <f t="shared" si="2"/>
        <v>139.91840785998792</v>
      </c>
      <c r="K32" s="31">
        <f t="shared" si="3"/>
        <v>109.75271655542495</v>
      </c>
      <c r="L32" s="84">
        <v>97993429</v>
      </c>
      <c r="M32" s="85">
        <v>-25712835</v>
      </c>
      <c r="N32" s="32">
        <f t="shared" si="4"/>
        <v>111.8595676450918</v>
      </c>
      <c r="O32" s="31">
        <f t="shared" si="5"/>
        <v>-346.4358597564213</v>
      </c>
      <c r="P32" s="6"/>
      <c r="Q32" s="33"/>
    </row>
    <row r="33" spans="1:17" ht="14.25" thickBot="1">
      <c r="A33" s="7"/>
      <c r="B33" s="57" t="s">
        <v>37</v>
      </c>
      <c r="C33" s="81">
        <v>280036521</v>
      </c>
      <c r="D33" s="82">
        <v>378029950</v>
      </c>
      <c r="E33" s="83">
        <f t="shared" si="0"/>
        <v>97993429</v>
      </c>
      <c r="F33" s="81">
        <v>327661739</v>
      </c>
      <c r="G33" s="82">
        <v>301948904</v>
      </c>
      <c r="H33" s="83">
        <f t="shared" si="1"/>
        <v>-25712835</v>
      </c>
      <c r="I33" s="83">
        <v>300003000</v>
      </c>
      <c r="J33" s="58">
        <f t="shared" si="2"/>
        <v>34.99308899070346</v>
      </c>
      <c r="K33" s="59">
        <f t="shared" si="3"/>
        <v>-7.847371828787127</v>
      </c>
      <c r="L33" s="96">
        <v>97993429</v>
      </c>
      <c r="M33" s="97">
        <v>-25712835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349065335</v>
      </c>
      <c r="D8" s="64">
        <v>356121877</v>
      </c>
      <c r="E8" s="65">
        <f>($D8-$C8)</f>
        <v>7056542</v>
      </c>
      <c r="F8" s="63">
        <v>370009259</v>
      </c>
      <c r="G8" s="64">
        <v>356121877</v>
      </c>
      <c r="H8" s="65">
        <f>($G8-$F8)</f>
        <v>-13887382</v>
      </c>
      <c r="I8" s="65">
        <v>356121877</v>
      </c>
      <c r="J8" s="30">
        <f>IF($C8=0,0,($E8/$C8)*100)</f>
        <v>2.0215533576257294</v>
      </c>
      <c r="K8" s="31">
        <f>IF($F8=0,0,($H8/$F8)*100)</f>
        <v>-3.753252563877057</v>
      </c>
      <c r="L8" s="84">
        <v>11722778</v>
      </c>
      <c r="M8" s="85">
        <v>-54887126</v>
      </c>
      <c r="N8" s="32">
        <f>IF($L8=0,0,($E8/$L8)*100)</f>
        <v>60.19513463446975</v>
      </c>
      <c r="O8" s="31">
        <f>IF($M8=0,0,($H8/$M8)*100)</f>
        <v>25.30171100596522</v>
      </c>
      <c r="P8" s="6"/>
      <c r="Q8" s="33"/>
    </row>
    <row r="9" spans="1:17" ht="13.5">
      <c r="A9" s="3"/>
      <c r="B9" s="29" t="s">
        <v>16</v>
      </c>
      <c r="C9" s="63">
        <v>1013937103</v>
      </c>
      <c r="D9" s="64">
        <v>1024588545</v>
      </c>
      <c r="E9" s="65">
        <f>($D9-$C9)</f>
        <v>10651442</v>
      </c>
      <c r="F9" s="63">
        <v>1096339091</v>
      </c>
      <c r="G9" s="64">
        <v>1026102455</v>
      </c>
      <c r="H9" s="65">
        <f>($G9-$F9)</f>
        <v>-70236636</v>
      </c>
      <c r="I9" s="65">
        <v>1027531455</v>
      </c>
      <c r="J9" s="30">
        <f>IF($C9=0,0,($E9/$C9)*100)</f>
        <v>1.0505032283052769</v>
      </c>
      <c r="K9" s="31">
        <f>IF($F9=0,0,($H9/$F9)*100)</f>
        <v>-6.406470094570403</v>
      </c>
      <c r="L9" s="84">
        <v>11722778</v>
      </c>
      <c r="M9" s="85">
        <v>-54887126</v>
      </c>
      <c r="N9" s="32">
        <f>IF($L9=0,0,($E9/$L9)*100)</f>
        <v>90.86107405599594</v>
      </c>
      <c r="O9" s="31">
        <f>IF($M9=0,0,($H9/$M9)*100)</f>
        <v>127.96559251435392</v>
      </c>
      <c r="P9" s="6"/>
      <c r="Q9" s="33"/>
    </row>
    <row r="10" spans="1:17" ht="13.5">
      <c r="A10" s="3"/>
      <c r="B10" s="29" t="s">
        <v>17</v>
      </c>
      <c r="C10" s="63">
        <v>403922043</v>
      </c>
      <c r="D10" s="64">
        <v>397936837</v>
      </c>
      <c r="E10" s="65">
        <f aca="true" t="shared" si="0" ref="E10:E33">($D10-$C10)</f>
        <v>-5985206</v>
      </c>
      <c r="F10" s="63">
        <v>426962971</v>
      </c>
      <c r="G10" s="64">
        <v>456199863</v>
      </c>
      <c r="H10" s="65">
        <f aca="true" t="shared" si="1" ref="H10:H33">($G10-$F10)</f>
        <v>29236892</v>
      </c>
      <c r="I10" s="65">
        <v>576354295</v>
      </c>
      <c r="J10" s="30">
        <f aca="true" t="shared" si="2" ref="J10:J33">IF($C10=0,0,($E10/$C10)*100)</f>
        <v>-1.4817725607512833</v>
      </c>
      <c r="K10" s="31">
        <f aca="true" t="shared" si="3" ref="K10:K33">IF($F10=0,0,($H10/$F10)*100)</f>
        <v>6.8476411271740005</v>
      </c>
      <c r="L10" s="84">
        <v>11722778</v>
      </c>
      <c r="M10" s="85">
        <v>-54887126</v>
      </c>
      <c r="N10" s="32">
        <f aca="true" t="shared" si="4" ref="N10:N33">IF($L10=0,0,($E10/$L10)*100)</f>
        <v>-51.05620869046569</v>
      </c>
      <c r="O10" s="31">
        <f aca="true" t="shared" si="5" ref="O10:O33">IF($M10=0,0,($H10/$M10)*100)</f>
        <v>-53.26730352031913</v>
      </c>
      <c r="P10" s="6"/>
      <c r="Q10" s="33"/>
    </row>
    <row r="11" spans="1:17" ht="13.5">
      <c r="A11" s="7"/>
      <c r="B11" s="34" t="s">
        <v>18</v>
      </c>
      <c r="C11" s="66">
        <v>1766924481</v>
      </c>
      <c r="D11" s="67">
        <v>1778647259</v>
      </c>
      <c r="E11" s="68">
        <f t="shared" si="0"/>
        <v>11722778</v>
      </c>
      <c r="F11" s="66">
        <v>1893311321</v>
      </c>
      <c r="G11" s="67">
        <v>1838424195</v>
      </c>
      <c r="H11" s="68">
        <f t="shared" si="1"/>
        <v>-54887126</v>
      </c>
      <c r="I11" s="68">
        <v>1960007627</v>
      </c>
      <c r="J11" s="35">
        <f t="shared" si="2"/>
        <v>0.6634566517164012</v>
      </c>
      <c r="K11" s="36">
        <f t="shared" si="3"/>
        <v>-2.899001627001838</v>
      </c>
      <c r="L11" s="86">
        <v>11722778</v>
      </c>
      <c r="M11" s="87">
        <v>-54887126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609319540</v>
      </c>
      <c r="D13" s="64">
        <v>603267727</v>
      </c>
      <c r="E13" s="65">
        <f t="shared" si="0"/>
        <v>-6051813</v>
      </c>
      <c r="F13" s="63">
        <v>655018700</v>
      </c>
      <c r="G13" s="64">
        <v>628564403</v>
      </c>
      <c r="H13" s="65">
        <f t="shared" si="1"/>
        <v>-26454297</v>
      </c>
      <c r="I13" s="65">
        <v>665252462</v>
      </c>
      <c r="J13" s="30">
        <f t="shared" si="2"/>
        <v>-0.9932084239412378</v>
      </c>
      <c r="K13" s="31">
        <f t="shared" si="3"/>
        <v>-4.03870866587473</v>
      </c>
      <c r="L13" s="84">
        <v>-10823967</v>
      </c>
      <c r="M13" s="85">
        <v>30951</v>
      </c>
      <c r="N13" s="32">
        <f t="shared" si="4"/>
        <v>55.91122921937956</v>
      </c>
      <c r="O13" s="31">
        <f t="shared" si="5"/>
        <v>-85471.5421149559</v>
      </c>
      <c r="P13" s="6"/>
      <c r="Q13" s="33"/>
    </row>
    <row r="14" spans="1:17" ht="13.5">
      <c r="A14" s="3"/>
      <c r="B14" s="29" t="s">
        <v>21</v>
      </c>
      <c r="C14" s="63">
        <v>92441580</v>
      </c>
      <c r="D14" s="64">
        <v>72066800</v>
      </c>
      <c r="E14" s="65">
        <f t="shared" si="0"/>
        <v>-20374780</v>
      </c>
      <c r="F14" s="63">
        <v>94290410</v>
      </c>
      <c r="G14" s="64">
        <v>76391200</v>
      </c>
      <c r="H14" s="65">
        <f t="shared" si="1"/>
        <v>-17899210</v>
      </c>
      <c r="I14" s="65">
        <v>80975200</v>
      </c>
      <c r="J14" s="30">
        <f t="shared" si="2"/>
        <v>-22.040709386403822</v>
      </c>
      <c r="K14" s="31">
        <f t="shared" si="3"/>
        <v>-18.983065191889608</v>
      </c>
      <c r="L14" s="84">
        <v>-10823967</v>
      </c>
      <c r="M14" s="85">
        <v>30951</v>
      </c>
      <c r="N14" s="32">
        <f t="shared" si="4"/>
        <v>188.2376396749916</v>
      </c>
      <c r="O14" s="31">
        <f t="shared" si="5"/>
        <v>-57830.79706633065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-10823967</v>
      </c>
      <c r="M15" s="85">
        <v>30951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412341260</v>
      </c>
      <c r="D16" s="64">
        <v>406458271</v>
      </c>
      <c r="E16" s="65">
        <f t="shared" si="0"/>
        <v>-5882989</v>
      </c>
      <c r="F16" s="63">
        <v>443632537</v>
      </c>
      <c r="G16" s="64">
        <v>441586178</v>
      </c>
      <c r="H16" s="65">
        <f t="shared" si="1"/>
        <v>-2046359</v>
      </c>
      <c r="I16" s="65">
        <v>479627447</v>
      </c>
      <c r="J16" s="30">
        <f t="shared" si="2"/>
        <v>-1.4267281911104408</v>
      </c>
      <c r="K16" s="31">
        <f t="shared" si="3"/>
        <v>-0.461273425488176</v>
      </c>
      <c r="L16" s="84">
        <v>-10823967</v>
      </c>
      <c r="M16" s="85">
        <v>30951</v>
      </c>
      <c r="N16" s="32">
        <f t="shared" si="4"/>
        <v>54.35150532147779</v>
      </c>
      <c r="O16" s="31">
        <f t="shared" si="5"/>
        <v>-6611.608671771509</v>
      </c>
      <c r="P16" s="6"/>
      <c r="Q16" s="33"/>
    </row>
    <row r="17" spans="1:17" ht="13.5">
      <c r="A17" s="3"/>
      <c r="B17" s="29" t="s">
        <v>23</v>
      </c>
      <c r="C17" s="63">
        <v>704968310</v>
      </c>
      <c r="D17" s="64">
        <v>726453925</v>
      </c>
      <c r="E17" s="65">
        <f t="shared" si="0"/>
        <v>21485615</v>
      </c>
      <c r="F17" s="63">
        <v>732289046</v>
      </c>
      <c r="G17" s="64">
        <v>778719863</v>
      </c>
      <c r="H17" s="65">
        <f t="shared" si="1"/>
        <v>46430817</v>
      </c>
      <c r="I17" s="65">
        <v>822496763</v>
      </c>
      <c r="J17" s="42">
        <f t="shared" si="2"/>
        <v>3.0477419616209414</v>
      </c>
      <c r="K17" s="31">
        <f t="shared" si="3"/>
        <v>6.340504101982702</v>
      </c>
      <c r="L17" s="88">
        <v>-10823967</v>
      </c>
      <c r="M17" s="85">
        <v>30951</v>
      </c>
      <c r="N17" s="32">
        <f t="shared" si="4"/>
        <v>-198.50037421584895</v>
      </c>
      <c r="O17" s="31">
        <f t="shared" si="5"/>
        <v>150013.94785305805</v>
      </c>
      <c r="P17" s="6"/>
      <c r="Q17" s="33"/>
    </row>
    <row r="18" spans="1:17" ht="13.5">
      <c r="A18" s="3"/>
      <c r="B18" s="34" t="s">
        <v>24</v>
      </c>
      <c r="C18" s="66">
        <v>1819070690</v>
      </c>
      <c r="D18" s="67">
        <v>1808246723</v>
      </c>
      <c r="E18" s="68">
        <f t="shared" si="0"/>
        <v>-10823967</v>
      </c>
      <c r="F18" s="66">
        <v>1925230693</v>
      </c>
      <c r="G18" s="67">
        <v>1925261644</v>
      </c>
      <c r="H18" s="68">
        <f t="shared" si="1"/>
        <v>30951</v>
      </c>
      <c r="I18" s="68">
        <v>2048351872</v>
      </c>
      <c r="J18" s="43">
        <f t="shared" si="2"/>
        <v>-0.5950272883567818</v>
      </c>
      <c r="K18" s="36">
        <f t="shared" si="3"/>
        <v>0.0016076514940539647</v>
      </c>
      <c r="L18" s="89">
        <v>-10823967</v>
      </c>
      <c r="M18" s="87">
        <v>30951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-52146209</v>
      </c>
      <c r="D19" s="73">
        <v>-29599464</v>
      </c>
      <c r="E19" s="74">
        <f t="shared" si="0"/>
        <v>22546745</v>
      </c>
      <c r="F19" s="75">
        <v>-31919372</v>
      </c>
      <c r="G19" s="76">
        <v>-86837449</v>
      </c>
      <c r="H19" s="77">
        <f t="shared" si="1"/>
        <v>-54918077</v>
      </c>
      <c r="I19" s="77">
        <v>-88344245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100000000</v>
      </c>
      <c r="D22" s="64">
        <v>140000000</v>
      </c>
      <c r="E22" s="65">
        <f t="shared" si="0"/>
        <v>40000000</v>
      </c>
      <c r="F22" s="63">
        <v>80000000</v>
      </c>
      <c r="G22" s="64">
        <v>100000000</v>
      </c>
      <c r="H22" s="65">
        <f t="shared" si="1"/>
        <v>20000000</v>
      </c>
      <c r="I22" s="65">
        <v>90000000</v>
      </c>
      <c r="J22" s="30">
        <f t="shared" si="2"/>
        <v>40</v>
      </c>
      <c r="K22" s="31">
        <f t="shared" si="3"/>
        <v>25</v>
      </c>
      <c r="L22" s="84">
        <v>90615028</v>
      </c>
      <c r="M22" s="85">
        <v>62307259</v>
      </c>
      <c r="N22" s="32">
        <f t="shared" si="4"/>
        <v>44.14278832425014</v>
      </c>
      <c r="O22" s="31">
        <f t="shared" si="5"/>
        <v>32.09898865876928</v>
      </c>
      <c r="P22" s="6"/>
      <c r="Q22" s="33"/>
    </row>
    <row r="23" spans="1:17" ht="13.5">
      <c r="A23" s="7"/>
      <c r="B23" s="29" t="s">
        <v>28</v>
      </c>
      <c r="C23" s="63">
        <v>308682000</v>
      </c>
      <c r="D23" s="64">
        <v>329689000</v>
      </c>
      <c r="E23" s="65">
        <f t="shared" si="0"/>
        <v>21007000</v>
      </c>
      <c r="F23" s="63">
        <v>203829000</v>
      </c>
      <c r="G23" s="64">
        <v>240665231</v>
      </c>
      <c r="H23" s="65">
        <f t="shared" si="1"/>
        <v>36836231</v>
      </c>
      <c r="I23" s="65">
        <v>257138700</v>
      </c>
      <c r="J23" s="30">
        <f t="shared" si="2"/>
        <v>6.805385477611263</v>
      </c>
      <c r="K23" s="31">
        <f t="shared" si="3"/>
        <v>18.072124673132873</v>
      </c>
      <c r="L23" s="84">
        <v>90615028</v>
      </c>
      <c r="M23" s="85">
        <v>62307259</v>
      </c>
      <c r="N23" s="32">
        <f t="shared" si="4"/>
        <v>23.18268885818807</v>
      </c>
      <c r="O23" s="31">
        <f t="shared" si="5"/>
        <v>59.12028805504026</v>
      </c>
      <c r="P23" s="6"/>
      <c r="Q23" s="33"/>
    </row>
    <row r="24" spans="1:17" ht="13.5">
      <c r="A24" s="7"/>
      <c r="B24" s="29" t="s">
        <v>29</v>
      </c>
      <c r="C24" s="63">
        <v>58979500</v>
      </c>
      <c r="D24" s="64">
        <v>88587528</v>
      </c>
      <c r="E24" s="65">
        <f t="shared" si="0"/>
        <v>29608028</v>
      </c>
      <c r="F24" s="63">
        <v>68476500</v>
      </c>
      <c r="G24" s="64">
        <v>73947528</v>
      </c>
      <c r="H24" s="65">
        <f t="shared" si="1"/>
        <v>5471028</v>
      </c>
      <c r="I24" s="65">
        <v>79199000</v>
      </c>
      <c r="J24" s="30">
        <f t="shared" si="2"/>
        <v>50.200540865894084</v>
      </c>
      <c r="K24" s="31">
        <f t="shared" si="3"/>
        <v>7.989643162252744</v>
      </c>
      <c r="L24" s="84">
        <v>90615028</v>
      </c>
      <c r="M24" s="85">
        <v>62307259</v>
      </c>
      <c r="N24" s="32">
        <f t="shared" si="4"/>
        <v>32.67452281756179</v>
      </c>
      <c r="O24" s="31">
        <f t="shared" si="5"/>
        <v>8.780723286190458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90615028</v>
      </c>
      <c r="M25" s="85">
        <v>62307259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467661500</v>
      </c>
      <c r="D26" s="67">
        <v>558276528</v>
      </c>
      <c r="E26" s="68">
        <f t="shared" si="0"/>
        <v>90615028</v>
      </c>
      <c r="F26" s="66">
        <v>352305500</v>
      </c>
      <c r="G26" s="67">
        <v>414612759</v>
      </c>
      <c r="H26" s="68">
        <f t="shared" si="1"/>
        <v>62307259</v>
      </c>
      <c r="I26" s="68">
        <v>426337700</v>
      </c>
      <c r="J26" s="43">
        <f t="shared" si="2"/>
        <v>19.376200093443654</v>
      </c>
      <c r="K26" s="36">
        <f t="shared" si="3"/>
        <v>17.685576580552958</v>
      </c>
      <c r="L26" s="89">
        <v>90615028</v>
      </c>
      <c r="M26" s="87">
        <v>62307259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134820500</v>
      </c>
      <c r="D28" s="64">
        <v>86201528</v>
      </c>
      <c r="E28" s="65">
        <f t="shared" si="0"/>
        <v>-48618972</v>
      </c>
      <c r="F28" s="63">
        <v>159700000</v>
      </c>
      <c r="G28" s="64">
        <v>122616528</v>
      </c>
      <c r="H28" s="65">
        <f t="shared" si="1"/>
        <v>-37083472</v>
      </c>
      <c r="I28" s="65">
        <v>138530900</v>
      </c>
      <c r="J28" s="30">
        <f t="shared" si="2"/>
        <v>-36.06200244028171</v>
      </c>
      <c r="K28" s="31">
        <f t="shared" si="3"/>
        <v>-23.220708829054477</v>
      </c>
      <c r="L28" s="84">
        <v>90615028</v>
      </c>
      <c r="M28" s="85">
        <v>62307259</v>
      </c>
      <c r="N28" s="32">
        <f t="shared" si="4"/>
        <v>-53.65442473846612</v>
      </c>
      <c r="O28" s="31">
        <f t="shared" si="5"/>
        <v>-59.5170973577894</v>
      </c>
      <c r="P28" s="6"/>
      <c r="Q28" s="33"/>
    </row>
    <row r="29" spans="1:17" ht="13.5">
      <c r="A29" s="7"/>
      <c r="B29" s="29" t="s">
        <v>33</v>
      </c>
      <c r="C29" s="63">
        <v>133230000</v>
      </c>
      <c r="D29" s="64">
        <v>33290000</v>
      </c>
      <c r="E29" s="65">
        <f t="shared" si="0"/>
        <v>-99940000</v>
      </c>
      <c r="F29" s="63">
        <v>55250000</v>
      </c>
      <c r="G29" s="64">
        <v>29500000</v>
      </c>
      <c r="H29" s="65">
        <f t="shared" si="1"/>
        <v>-25750000</v>
      </c>
      <c r="I29" s="65">
        <v>37450000</v>
      </c>
      <c r="J29" s="30">
        <f t="shared" si="2"/>
        <v>-75.0131351797643</v>
      </c>
      <c r="K29" s="31">
        <f t="shared" si="3"/>
        <v>-46.60633484162896</v>
      </c>
      <c r="L29" s="84">
        <v>90615028</v>
      </c>
      <c r="M29" s="85">
        <v>62307259</v>
      </c>
      <c r="N29" s="32">
        <f t="shared" si="4"/>
        <v>-110.29075662813898</v>
      </c>
      <c r="O29" s="31">
        <f t="shared" si="5"/>
        <v>-41.327447898165445</v>
      </c>
      <c r="P29" s="6"/>
      <c r="Q29" s="33"/>
    </row>
    <row r="30" spans="1:17" ht="13.5">
      <c r="A30" s="7"/>
      <c r="B30" s="29" t="s">
        <v>34</v>
      </c>
      <c r="C30" s="63">
        <v>57000</v>
      </c>
      <c r="D30" s="64">
        <v>9260000</v>
      </c>
      <c r="E30" s="65">
        <f t="shared" si="0"/>
        <v>9203000</v>
      </c>
      <c r="F30" s="63">
        <v>0</v>
      </c>
      <c r="G30" s="64">
        <v>280000</v>
      </c>
      <c r="H30" s="65">
        <f t="shared" si="1"/>
        <v>280000</v>
      </c>
      <c r="I30" s="65">
        <v>11790000</v>
      </c>
      <c r="J30" s="30">
        <f t="shared" si="2"/>
        <v>16145.614035087721</v>
      </c>
      <c r="K30" s="31">
        <f t="shared" si="3"/>
        <v>0</v>
      </c>
      <c r="L30" s="84">
        <v>90615028</v>
      </c>
      <c r="M30" s="85">
        <v>62307259</v>
      </c>
      <c r="N30" s="32">
        <f t="shared" si="4"/>
        <v>10.156152023701852</v>
      </c>
      <c r="O30" s="31">
        <f t="shared" si="5"/>
        <v>0.44938584122276987</v>
      </c>
      <c r="P30" s="6"/>
      <c r="Q30" s="33"/>
    </row>
    <row r="31" spans="1:17" ht="13.5">
      <c r="A31" s="7"/>
      <c r="B31" s="29" t="s">
        <v>35</v>
      </c>
      <c r="C31" s="63">
        <v>49750000</v>
      </c>
      <c r="D31" s="64">
        <v>81650000</v>
      </c>
      <c r="E31" s="65">
        <f t="shared" si="0"/>
        <v>31900000</v>
      </c>
      <c r="F31" s="63">
        <v>47970000</v>
      </c>
      <c r="G31" s="64">
        <v>35000000</v>
      </c>
      <c r="H31" s="65">
        <f t="shared" si="1"/>
        <v>-12970000</v>
      </c>
      <c r="I31" s="65">
        <v>34600000</v>
      </c>
      <c r="J31" s="30">
        <f t="shared" si="2"/>
        <v>64.12060301507537</v>
      </c>
      <c r="K31" s="31">
        <f t="shared" si="3"/>
        <v>-27.037731915780693</v>
      </c>
      <c r="L31" s="84">
        <v>90615028</v>
      </c>
      <c r="M31" s="85">
        <v>62307259</v>
      </c>
      <c r="N31" s="32">
        <f t="shared" si="4"/>
        <v>35.203873688589496</v>
      </c>
      <c r="O31" s="31">
        <f t="shared" si="5"/>
        <v>-20.816194145211877</v>
      </c>
      <c r="P31" s="6"/>
      <c r="Q31" s="33"/>
    </row>
    <row r="32" spans="1:17" ht="13.5">
      <c r="A32" s="7"/>
      <c r="B32" s="29" t="s">
        <v>36</v>
      </c>
      <c r="C32" s="63">
        <v>149804000</v>
      </c>
      <c r="D32" s="64">
        <v>347875000</v>
      </c>
      <c r="E32" s="65">
        <f t="shared" si="0"/>
        <v>198071000</v>
      </c>
      <c r="F32" s="63">
        <v>89385500</v>
      </c>
      <c r="G32" s="64">
        <v>227216231</v>
      </c>
      <c r="H32" s="65">
        <f t="shared" si="1"/>
        <v>137830731</v>
      </c>
      <c r="I32" s="65">
        <v>203966800</v>
      </c>
      <c r="J32" s="30">
        <f t="shared" si="2"/>
        <v>132.22010093188433</v>
      </c>
      <c r="K32" s="31">
        <f t="shared" si="3"/>
        <v>154.19808693803805</v>
      </c>
      <c r="L32" s="84">
        <v>90615028</v>
      </c>
      <c r="M32" s="85">
        <v>62307259</v>
      </c>
      <c r="N32" s="32">
        <f t="shared" si="4"/>
        <v>218.58515565431378</v>
      </c>
      <c r="O32" s="31">
        <f t="shared" si="5"/>
        <v>221.21135355994394</v>
      </c>
      <c r="P32" s="6"/>
      <c r="Q32" s="33"/>
    </row>
    <row r="33" spans="1:17" ht="14.25" thickBot="1">
      <c r="A33" s="7"/>
      <c r="B33" s="57" t="s">
        <v>37</v>
      </c>
      <c r="C33" s="81">
        <v>467661500</v>
      </c>
      <c r="D33" s="82">
        <v>558276528</v>
      </c>
      <c r="E33" s="83">
        <f t="shared" si="0"/>
        <v>90615028</v>
      </c>
      <c r="F33" s="81">
        <v>352305500</v>
      </c>
      <c r="G33" s="82">
        <v>414612759</v>
      </c>
      <c r="H33" s="83">
        <f t="shared" si="1"/>
        <v>62307259</v>
      </c>
      <c r="I33" s="83">
        <v>426337700</v>
      </c>
      <c r="J33" s="58">
        <f t="shared" si="2"/>
        <v>19.376200093443654</v>
      </c>
      <c r="K33" s="59">
        <f t="shared" si="3"/>
        <v>17.685576580552958</v>
      </c>
      <c r="L33" s="96">
        <v>90615028</v>
      </c>
      <c r="M33" s="97">
        <v>62307259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153914800</v>
      </c>
      <c r="D8" s="64">
        <v>139998162</v>
      </c>
      <c r="E8" s="65">
        <f>($D8-$C8)</f>
        <v>-13916638</v>
      </c>
      <c r="F8" s="63">
        <v>162534000</v>
      </c>
      <c r="G8" s="64">
        <v>148398051</v>
      </c>
      <c r="H8" s="65">
        <f>($G8-$F8)</f>
        <v>-14135949</v>
      </c>
      <c r="I8" s="65">
        <v>157301935</v>
      </c>
      <c r="J8" s="30">
        <f>IF($C8=0,0,($E8/$C8)*100)</f>
        <v>-9.041780257649037</v>
      </c>
      <c r="K8" s="31">
        <f>IF($F8=0,0,($H8/$F8)*100)</f>
        <v>-8.697225811214885</v>
      </c>
      <c r="L8" s="84">
        <v>105877460</v>
      </c>
      <c r="M8" s="85">
        <v>117672815</v>
      </c>
      <c r="N8" s="32">
        <f>IF($L8=0,0,($E8/$L8)*100)</f>
        <v>-13.144098847856759</v>
      </c>
      <c r="O8" s="31">
        <f>IF($M8=0,0,($H8/$M8)*100)</f>
        <v>-12.012926689992076</v>
      </c>
      <c r="P8" s="6"/>
      <c r="Q8" s="33"/>
    </row>
    <row r="9" spans="1:17" ht="13.5">
      <c r="A9" s="3"/>
      <c r="B9" s="29" t="s">
        <v>16</v>
      </c>
      <c r="C9" s="63">
        <v>612934100</v>
      </c>
      <c r="D9" s="64">
        <v>603781105</v>
      </c>
      <c r="E9" s="65">
        <f>($D9-$C9)</f>
        <v>-9152995</v>
      </c>
      <c r="F9" s="63">
        <v>648905600</v>
      </c>
      <c r="G9" s="64">
        <v>639516419</v>
      </c>
      <c r="H9" s="65">
        <f>($G9-$F9)</f>
        <v>-9389181</v>
      </c>
      <c r="I9" s="65">
        <v>673461356</v>
      </c>
      <c r="J9" s="30">
        <f>IF($C9=0,0,($E9/$C9)*100)</f>
        <v>-1.493308171302592</v>
      </c>
      <c r="K9" s="31">
        <f>IF($F9=0,0,($H9/$F9)*100)</f>
        <v>-1.4469255620540185</v>
      </c>
      <c r="L9" s="84">
        <v>105877460</v>
      </c>
      <c r="M9" s="85">
        <v>117672815</v>
      </c>
      <c r="N9" s="32">
        <f>IF($L9=0,0,($E9/$L9)*100)</f>
        <v>-8.644894767970444</v>
      </c>
      <c r="O9" s="31">
        <f>IF($M9=0,0,($H9/$M9)*100)</f>
        <v>-7.97905701499535</v>
      </c>
      <c r="P9" s="6"/>
      <c r="Q9" s="33"/>
    </row>
    <row r="10" spans="1:17" ht="13.5">
      <c r="A10" s="3"/>
      <c r="B10" s="29" t="s">
        <v>17</v>
      </c>
      <c r="C10" s="63">
        <v>303084000</v>
      </c>
      <c r="D10" s="64">
        <v>432031093</v>
      </c>
      <c r="E10" s="65">
        <f aca="true" t="shared" si="0" ref="E10:E33">($D10-$C10)</f>
        <v>128947093</v>
      </c>
      <c r="F10" s="63">
        <v>289080401</v>
      </c>
      <c r="G10" s="64">
        <v>430278346</v>
      </c>
      <c r="H10" s="65">
        <f aca="true" t="shared" si="1" ref="H10:H33">($G10-$F10)</f>
        <v>141197945</v>
      </c>
      <c r="I10" s="65">
        <v>419446427</v>
      </c>
      <c r="J10" s="30">
        <f aca="true" t="shared" si="2" ref="J10:J33">IF($C10=0,0,($E10/$C10)*100)</f>
        <v>42.54500171569598</v>
      </c>
      <c r="K10" s="31">
        <f aca="true" t="shared" si="3" ref="K10:K33">IF($F10=0,0,($H10/$F10)*100)</f>
        <v>48.84383185839015</v>
      </c>
      <c r="L10" s="84">
        <v>105877460</v>
      </c>
      <c r="M10" s="85">
        <v>117672815</v>
      </c>
      <c r="N10" s="32">
        <f aca="true" t="shared" si="4" ref="N10:N33">IF($L10=0,0,($E10/$L10)*100)</f>
        <v>121.7889936158272</v>
      </c>
      <c r="O10" s="31">
        <f aca="true" t="shared" si="5" ref="O10:O33">IF($M10=0,0,($H10/$M10)*100)</f>
        <v>119.99198370498743</v>
      </c>
      <c r="P10" s="6"/>
      <c r="Q10" s="33"/>
    </row>
    <row r="11" spans="1:17" ht="13.5">
      <c r="A11" s="7"/>
      <c r="B11" s="34" t="s">
        <v>18</v>
      </c>
      <c r="C11" s="66">
        <v>1069932900</v>
      </c>
      <c r="D11" s="67">
        <v>1175810360</v>
      </c>
      <c r="E11" s="68">
        <f t="shared" si="0"/>
        <v>105877460</v>
      </c>
      <c r="F11" s="66">
        <v>1100520001</v>
      </c>
      <c r="G11" s="67">
        <v>1218192816</v>
      </c>
      <c r="H11" s="68">
        <f t="shared" si="1"/>
        <v>117672815</v>
      </c>
      <c r="I11" s="68">
        <v>1250209718</v>
      </c>
      <c r="J11" s="35">
        <f t="shared" si="2"/>
        <v>9.895710282392475</v>
      </c>
      <c r="K11" s="36">
        <f t="shared" si="3"/>
        <v>10.692474002569263</v>
      </c>
      <c r="L11" s="86">
        <v>105877460</v>
      </c>
      <c r="M11" s="87">
        <v>117672815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332809119</v>
      </c>
      <c r="D13" s="64">
        <v>336104102</v>
      </c>
      <c r="E13" s="65">
        <f t="shared" si="0"/>
        <v>3294983</v>
      </c>
      <c r="F13" s="63">
        <v>353065204</v>
      </c>
      <c r="G13" s="64">
        <v>365645534</v>
      </c>
      <c r="H13" s="65">
        <f t="shared" si="1"/>
        <v>12580330</v>
      </c>
      <c r="I13" s="65">
        <v>397413099</v>
      </c>
      <c r="J13" s="30">
        <f t="shared" si="2"/>
        <v>0.990051898187321</v>
      </c>
      <c r="K13" s="31">
        <f t="shared" si="3"/>
        <v>3.563174693363439</v>
      </c>
      <c r="L13" s="84">
        <v>80661414</v>
      </c>
      <c r="M13" s="85">
        <v>97217297</v>
      </c>
      <c r="N13" s="32">
        <f t="shared" si="4"/>
        <v>4.084955664179157</v>
      </c>
      <c r="O13" s="31">
        <f t="shared" si="5"/>
        <v>12.94042355446274</v>
      </c>
      <c r="P13" s="6"/>
      <c r="Q13" s="33"/>
    </row>
    <row r="14" spans="1:17" ht="13.5">
      <c r="A14" s="3"/>
      <c r="B14" s="29" t="s">
        <v>21</v>
      </c>
      <c r="C14" s="63">
        <v>63002836</v>
      </c>
      <c r="D14" s="64">
        <v>98058077</v>
      </c>
      <c r="E14" s="65">
        <f t="shared" si="0"/>
        <v>35055241</v>
      </c>
      <c r="F14" s="63">
        <v>66530998</v>
      </c>
      <c r="G14" s="64">
        <v>99280236</v>
      </c>
      <c r="H14" s="65">
        <f t="shared" si="1"/>
        <v>32749238</v>
      </c>
      <c r="I14" s="65">
        <v>100663019</v>
      </c>
      <c r="J14" s="30">
        <f t="shared" si="2"/>
        <v>55.64073496627992</v>
      </c>
      <c r="K14" s="31">
        <f t="shared" si="3"/>
        <v>49.22402937650207</v>
      </c>
      <c r="L14" s="84">
        <v>80661414</v>
      </c>
      <c r="M14" s="85">
        <v>97217297</v>
      </c>
      <c r="N14" s="32">
        <f t="shared" si="4"/>
        <v>43.45974024209395</v>
      </c>
      <c r="O14" s="31">
        <f t="shared" si="5"/>
        <v>33.68663706006967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80661414</v>
      </c>
      <c r="M15" s="85">
        <v>97217297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298237862</v>
      </c>
      <c r="D16" s="64">
        <v>296837862</v>
      </c>
      <c r="E16" s="65">
        <f t="shared" si="0"/>
        <v>-1400000</v>
      </c>
      <c r="F16" s="63">
        <v>315531665</v>
      </c>
      <c r="G16" s="64">
        <v>314047665</v>
      </c>
      <c r="H16" s="65">
        <f t="shared" si="1"/>
        <v>-1484000</v>
      </c>
      <c r="I16" s="65">
        <v>332890525</v>
      </c>
      <c r="J16" s="30">
        <f t="shared" si="2"/>
        <v>-0.46942396602883374</v>
      </c>
      <c r="K16" s="31">
        <f t="shared" si="3"/>
        <v>-0.47031729763160224</v>
      </c>
      <c r="L16" s="84">
        <v>80661414</v>
      </c>
      <c r="M16" s="85">
        <v>97217297</v>
      </c>
      <c r="N16" s="32">
        <f t="shared" si="4"/>
        <v>-1.7356502081652077</v>
      </c>
      <c r="O16" s="31">
        <f t="shared" si="5"/>
        <v>-1.5264773304692887</v>
      </c>
      <c r="P16" s="6"/>
      <c r="Q16" s="33"/>
    </row>
    <row r="17" spans="1:17" ht="13.5">
      <c r="A17" s="3"/>
      <c r="B17" s="29" t="s">
        <v>23</v>
      </c>
      <c r="C17" s="63">
        <v>397193872</v>
      </c>
      <c r="D17" s="64">
        <v>440905062</v>
      </c>
      <c r="E17" s="65">
        <f t="shared" si="0"/>
        <v>43711190</v>
      </c>
      <c r="F17" s="63">
        <v>389776921</v>
      </c>
      <c r="G17" s="64">
        <v>443148650</v>
      </c>
      <c r="H17" s="65">
        <f t="shared" si="1"/>
        <v>53371729</v>
      </c>
      <c r="I17" s="65">
        <v>433093744</v>
      </c>
      <c r="J17" s="42">
        <f t="shared" si="2"/>
        <v>11.00500110434735</v>
      </c>
      <c r="K17" s="31">
        <f t="shared" si="3"/>
        <v>13.692891016500178</v>
      </c>
      <c r="L17" s="88">
        <v>80661414</v>
      </c>
      <c r="M17" s="85">
        <v>97217297</v>
      </c>
      <c r="N17" s="32">
        <f t="shared" si="4"/>
        <v>54.190954301892106</v>
      </c>
      <c r="O17" s="31">
        <f t="shared" si="5"/>
        <v>54.89941671593688</v>
      </c>
      <c r="P17" s="6"/>
      <c r="Q17" s="33"/>
    </row>
    <row r="18" spans="1:17" ht="13.5">
      <c r="A18" s="3"/>
      <c r="B18" s="34" t="s">
        <v>24</v>
      </c>
      <c r="C18" s="66">
        <v>1091243689</v>
      </c>
      <c r="D18" s="67">
        <v>1171905103</v>
      </c>
      <c r="E18" s="68">
        <f t="shared" si="0"/>
        <v>80661414</v>
      </c>
      <c r="F18" s="66">
        <v>1124904788</v>
      </c>
      <c r="G18" s="67">
        <v>1222122085</v>
      </c>
      <c r="H18" s="68">
        <f t="shared" si="1"/>
        <v>97217297</v>
      </c>
      <c r="I18" s="68">
        <v>1264060387</v>
      </c>
      <c r="J18" s="43">
        <f t="shared" si="2"/>
        <v>7.391695806636641</v>
      </c>
      <c r="K18" s="36">
        <f t="shared" si="3"/>
        <v>8.642268931297322</v>
      </c>
      <c r="L18" s="89">
        <v>80661414</v>
      </c>
      <c r="M18" s="87">
        <v>97217297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-21310789</v>
      </c>
      <c r="D19" s="73">
        <v>3905257</v>
      </c>
      <c r="E19" s="74">
        <f t="shared" si="0"/>
        <v>25216046</v>
      </c>
      <c r="F19" s="75">
        <v>-24384787</v>
      </c>
      <c r="G19" s="76">
        <v>-3929269</v>
      </c>
      <c r="H19" s="77">
        <f t="shared" si="1"/>
        <v>20455518</v>
      </c>
      <c r="I19" s="77">
        <v>-13850669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50519359</v>
      </c>
      <c r="M22" s="85">
        <v>2490380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39321156</v>
      </c>
      <c r="D23" s="64">
        <v>81620515</v>
      </c>
      <c r="E23" s="65">
        <f t="shared" si="0"/>
        <v>42299359</v>
      </c>
      <c r="F23" s="63">
        <v>54958331</v>
      </c>
      <c r="G23" s="64">
        <v>61500713</v>
      </c>
      <c r="H23" s="65">
        <f t="shared" si="1"/>
        <v>6542382</v>
      </c>
      <c r="I23" s="65">
        <v>52546522</v>
      </c>
      <c r="J23" s="30">
        <f t="shared" si="2"/>
        <v>107.57404741610344</v>
      </c>
      <c r="K23" s="31">
        <f t="shared" si="3"/>
        <v>11.90425888297081</v>
      </c>
      <c r="L23" s="84">
        <v>50519359</v>
      </c>
      <c r="M23" s="85">
        <v>2490380</v>
      </c>
      <c r="N23" s="32">
        <f t="shared" si="4"/>
        <v>83.7290097049727</v>
      </c>
      <c r="O23" s="31">
        <f t="shared" si="5"/>
        <v>262.7061733550703</v>
      </c>
      <c r="P23" s="6"/>
      <c r="Q23" s="33"/>
    </row>
    <row r="24" spans="1:17" ht="13.5">
      <c r="A24" s="7"/>
      <c r="B24" s="29" t="s">
        <v>29</v>
      </c>
      <c r="C24" s="63">
        <v>101882000</v>
      </c>
      <c r="D24" s="64">
        <v>110102000</v>
      </c>
      <c r="E24" s="65">
        <f t="shared" si="0"/>
        <v>8220000</v>
      </c>
      <c r="F24" s="63">
        <v>79282001</v>
      </c>
      <c r="G24" s="64">
        <v>75229999</v>
      </c>
      <c r="H24" s="65">
        <f t="shared" si="1"/>
        <v>-4052002</v>
      </c>
      <c r="I24" s="65">
        <v>56787000</v>
      </c>
      <c r="J24" s="30">
        <f t="shared" si="2"/>
        <v>8.068157279990578</v>
      </c>
      <c r="K24" s="31">
        <f t="shared" si="3"/>
        <v>-5.110872516953754</v>
      </c>
      <c r="L24" s="84">
        <v>50519359</v>
      </c>
      <c r="M24" s="85">
        <v>2490380</v>
      </c>
      <c r="N24" s="32">
        <f t="shared" si="4"/>
        <v>16.2709902950273</v>
      </c>
      <c r="O24" s="31">
        <f t="shared" si="5"/>
        <v>-162.70617335507032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50519359</v>
      </c>
      <c r="M25" s="85">
        <v>2490380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141203156</v>
      </c>
      <c r="D26" s="67">
        <v>191722515</v>
      </c>
      <c r="E26" s="68">
        <f t="shared" si="0"/>
        <v>50519359</v>
      </c>
      <c r="F26" s="66">
        <v>134240332</v>
      </c>
      <c r="G26" s="67">
        <v>136730712</v>
      </c>
      <c r="H26" s="68">
        <f t="shared" si="1"/>
        <v>2490380</v>
      </c>
      <c r="I26" s="68">
        <v>109333522</v>
      </c>
      <c r="J26" s="43">
        <f t="shared" si="2"/>
        <v>35.77778318212661</v>
      </c>
      <c r="K26" s="36">
        <f t="shared" si="3"/>
        <v>1.855165256891647</v>
      </c>
      <c r="L26" s="89">
        <v>50519359</v>
      </c>
      <c r="M26" s="87">
        <v>2490380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53630765</v>
      </c>
      <c r="D28" s="64">
        <v>40726908</v>
      </c>
      <c r="E28" s="65">
        <f t="shared" si="0"/>
        <v>-12903857</v>
      </c>
      <c r="F28" s="63">
        <v>66894211</v>
      </c>
      <c r="G28" s="64">
        <v>31264021</v>
      </c>
      <c r="H28" s="65">
        <f t="shared" si="1"/>
        <v>-35630190</v>
      </c>
      <c r="I28" s="65">
        <v>32672388</v>
      </c>
      <c r="J28" s="30">
        <f t="shared" si="2"/>
        <v>-24.060549947404255</v>
      </c>
      <c r="K28" s="31">
        <f t="shared" si="3"/>
        <v>-53.26348792722886</v>
      </c>
      <c r="L28" s="84">
        <v>50519359</v>
      </c>
      <c r="M28" s="85">
        <v>2490380</v>
      </c>
      <c r="N28" s="32">
        <f t="shared" si="4"/>
        <v>-25.54240048849393</v>
      </c>
      <c r="O28" s="31">
        <f t="shared" si="5"/>
        <v>-1430.7129835607418</v>
      </c>
      <c r="P28" s="6"/>
      <c r="Q28" s="33"/>
    </row>
    <row r="29" spans="1:17" ht="13.5">
      <c r="A29" s="7"/>
      <c r="B29" s="29" t="s">
        <v>33</v>
      </c>
      <c r="C29" s="63">
        <v>16787491</v>
      </c>
      <c r="D29" s="64">
        <v>24344710</v>
      </c>
      <c r="E29" s="65">
        <f t="shared" si="0"/>
        <v>7557219</v>
      </c>
      <c r="F29" s="63">
        <v>30059871</v>
      </c>
      <c r="G29" s="64">
        <v>26007871</v>
      </c>
      <c r="H29" s="65">
        <f t="shared" si="1"/>
        <v>-4052000</v>
      </c>
      <c r="I29" s="65">
        <v>29009125</v>
      </c>
      <c r="J29" s="30">
        <f t="shared" si="2"/>
        <v>45.01696531065899</v>
      </c>
      <c r="K29" s="31">
        <f t="shared" si="3"/>
        <v>-13.47976509945768</v>
      </c>
      <c r="L29" s="84">
        <v>50519359</v>
      </c>
      <c r="M29" s="85">
        <v>2490380</v>
      </c>
      <c r="N29" s="32">
        <f t="shared" si="4"/>
        <v>14.959055596885145</v>
      </c>
      <c r="O29" s="31">
        <f t="shared" si="5"/>
        <v>-162.70609304604116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50519359</v>
      </c>
      <c r="M30" s="85">
        <v>2490380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37741317</v>
      </c>
      <c r="D31" s="64">
        <v>39699856</v>
      </c>
      <c r="E31" s="65">
        <f t="shared" si="0"/>
        <v>1958539</v>
      </c>
      <c r="F31" s="63">
        <v>24171074</v>
      </c>
      <c r="G31" s="64">
        <v>31486517</v>
      </c>
      <c r="H31" s="65">
        <f t="shared" si="1"/>
        <v>7315443</v>
      </c>
      <c r="I31" s="65">
        <v>10090152</v>
      </c>
      <c r="J31" s="30">
        <f t="shared" si="2"/>
        <v>5.189376406763971</v>
      </c>
      <c r="K31" s="31">
        <f t="shared" si="3"/>
        <v>30.265279068691775</v>
      </c>
      <c r="L31" s="84">
        <v>50519359</v>
      </c>
      <c r="M31" s="85">
        <v>2490380</v>
      </c>
      <c r="N31" s="32">
        <f t="shared" si="4"/>
        <v>3.8768088882521248</v>
      </c>
      <c r="O31" s="31">
        <f t="shared" si="5"/>
        <v>293.74806254467194</v>
      </c>
      <c r="P31" s="6"/>
      <c r="Q31" s="33"/>
    </row>
    <row r="32" spans="1:17" ht="13.5">
      <c r="A32" s="7"/>
      <c r="B32" s="29" t="s">
        <v>36</v>
      </c>
      <c r="C32" s="63">
        <v>33043583</v>
      </c>
      <c r="D32" s="64">
        <v>86951041</v>
      </c>
      <c r="E32" s="65">
        <f t="shared" si="0"/>
        <v>53907458</v>
      </c>
      <c r="F32" s="63">
        <v>13115176</v>
      </c>
      <c r="G32" s="64">
        <v>47972303</v>
      </c>
      <c r="H32" s="65">
        <f t="shared" si="1"/>
        <v>34857127</v>
      </c>
      <c r="I32" s="65">
        <v>37561857</v>
      </c>
      <c r="J32" s="30">
        <f t="shared" si="2"/>
        <v>163.14047420341794</v>
      </c>
      <c r="K32" s="31">
        <f t="shared" si="3"/>
        <v>265.7770433275162</v>
      </c>
      <c r="L32" s="84">
        <v>50519359</v>
      </c>
      <c r="M32" s="85">
        <v>2490380</v>
      </c>
      <c r="N32" s="32">
        <f t="shared" si="4"/>
        <v>106.70653600335665</v>
      </c>
      <c r="O32" s="31">
        <f t="shared" si="5"/>
        <v>1399.671014062111</v>
      </c>
      <c r="P32" s="6"/>
      <c r="Q32" s="33"/>
    </row>
    <row r="33" spans="1:17" ht="14.25" thickBot="1">
      <c r="A33" s="7"/>
      <c r="B33" s="57" t="s">
        <v>37</v>
      </c>
      <c r="C33" s="81">
        <v>141203156</v>
      </c>
      <c r="D33" s="82">
        <v>191722515</v>
      </c>
      <c r="E33" s="83">
        <f t="shared" si="0"/>
        <v>50519359</v>
      </c>
      <c r="F33" s="81">
        <v>134240332</v>
      </c>
      <c r="G33" s="82">
        <v>136730712</v>
      </c>
      <c r="H33" s="83">
        <f t="shared" si="1"/>
        <v>2490380</v>
      </c>
      <c r="I33" s="83">
        <v>109333522</v>
      </c>
      <c r="J33" s="58">
        <f t="shared" si="2"/>
        <v>35.77778318212661</v>
      </c>
      <c r="K33" s="59">
        <f t="shared" si="3"/>
        <v>1.855165256891647</v>
      </c>
      <c r="L33" s="96">
        <v>50519359</v>
      </c>
      <c r="M33" s="97">
        <v>2490380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57658810</v>
      </c>
      <c r="D8" s="64">
        <v>57372930</v>
      </c>
      <c r="E8" s="65">
        <f>($D8-$C8)</f>
        <v>-285880</v>
      </c>
      <c r="F8" s="63">
        <v>62895320</v>
      </c>
      <c r="G8" s="64">
        <v>62249600</v>
      </c>
      <c r="H8" s="65">
        <f>($G8-$F8)</f>
        <v>-645720</v>
      </c>
      <c r="I8" s="65">
        <v>67540820</v>
      </c>
      <c r="J8" s="30">
        <f>IF($C8=0,0,($E8/$C8)*100)</f>
        <v>-0.4958132157080592</v>
      </c>
      <c r="K8" s="31">
        <f>IF($F8=0,0,($H8/$F8)*100)</f>
        <v>-1.0266582632857262</v>
      </c>
      <c r="L8" s="84">
        <v>24431470</v>
      </c>
      <c r="M8" s="85">
        <v>39922520</v>
      </c>
      <c r="N8" s="32">
        <f>IF($L8=0,0,($E8/$L8)*100)</f>
        <v>-1.1701301640875477</v>
      </c>
      <c r="O8" s="31">
        <f>IF($M8=0,0,($H8/$M8)*100)</f>
        <v>-1.6174329676583543</v>
      </c>
      <c r="P8" s="6"/>
      <c r="Q8" s="33"/>
    </row>
    <row r="9" spans="1:17" ht="13.5">
      <c r="A9" s="3"/>
      <c r="B9" s="29" t="s">
        <v>16</v>
      </c>
      <c r="C9" s="63">
        <v>493548850</v>
      </c>
      <c r="D9" s="64">
        <v>526516870</v>
      </c>
      <c r="E9" s="65">
        <f>($D9-$C9)</f>
        <v>32968020</v>
      </c>
      <c r="F9" s="63">
        <v>528728110</v>
      </c>
      <c r="G9" s="64">
        <v>565360660</v>
      </c>
      <c r="H9" s="65">
        <f>($G9-$F9)</f>
        <v>36632550</v>
      </c>
      <c r="I9" s="65">
        <v>607130020</v>
      </c>
      <c r="J9" s="30">
        <f>IF($C9=0,0,($E9/$C9)*100)</f>
        <v>6.679788636930266</v>
      </c>
      <c r="K9" s="31">
        <f>IF($F9=0,0,($H9/$F9)*100)</f>
        <v>6.928428677643033</v>
      </c>
      <c r="L9" s="84">
        <v>24431470</v>
      </c>
      <c r="M9" s="85">
        <v>39922520</v>
      </c>
      <c r="N9" s="32">
        <f>IF($L9=0,0,($E9/$L9)*100)</f>
        <v>134.94079562138504</v>
      </c>
      <c r="O9" s="31">
        <f>IF($M9=0,0,($H9/$M9)*100)</f>
        <v>91.7591124007202</v>
      </c>
      <c r="P9" s="6"/>
      <c r="Q9" s="33"/>
    </row>
    <row r="10" spans="1:17" ht="13.5">
      <c r="A10" s="3"/>
      <c r="B10" s="29" t="s">
        <v>17</v>
      </c>
      <c r="C10" s="63">
        <v>165854630</v>
      </c>
      <c r="D10" s="64">
        <v>157603960</v>
      </c>
      <c r="E10" s="65">
        <f aca="true" t="shared" si="0" ref="E10:E33">($D10-$C10)</f>
        <v>-8250670</v>
      </c>
      <c r="F10" s="63">
        <v>174913260</v>
      </c>
      <c r="G10" s="64">
        <v>178848950</v>
      </c>
      <c r="H10" s="65">
        <f aca="true" t="shared" si="1" ref="H10:H33">($G10-$F10)</f>
        <v>3935690</v>
      </c>
      <c r="I10" s="65">
        <v>179142890</v>
      </c>
      <c r="J10" s="30">
        <f aca="true" t="shared" si="2" ref="J10:J33">IF($C10=0,0,($E10/$C10)*100)</f>
        <v>-4.974639538251058</v>
      </c>
      <c r="K10" s="31">
        <f aca="true" t="shared" si="3" ref="K10:K33">IF($F10=0,0,($H10/$F10)*100)</f>
        <v>2.250080982996944</v>
      </c>
      <c r="L10" s="84">
        <v>24431470</v>
      </c>
      <c r="M10" s="85">
        <v>39922520</v>
      </c>
      <c r="N10" s="32">
        <f aca="true" t="shared" si="4" ref="N10:N33">IF($L10=0,0,($E10/$L10)*100)</f>
        <v>-33.7706654572975</v>
      </c>
      <c r="O10" s="31">
        <f aca="true" t="shared" si="5" ref="O10:O33">IF($M10=0,0,($H10/$M10)*100)</f>
        <v>9.85832056693816</v>
      </c>
      <c r="P10" s="6"/>
      <c r="Q10" s="33"/>
    </row>
    <row r="11" spans="1:17" ht="13.5">
      <c r="A11" s="7"/>
      <c r="B11" s="34" t="s">
        <v>18</v>
      </c>
      <c r="C11" s="66">
        <v>717062290</v>
      </c>
      <c r="D11" s="67">
        <v>741493760</v>
      </c>
      <c r="E11" s="68">
        <f t="shared" si="0"/>
        <v>24431470</v>
      </c>
      <c r="F11" s="66">
        <v>766536690</v>
      </c>
      <c r="G11" s="67">
        <v>806459210</v>
      </c>
      <c r="H11" s="68">
        <f t="shared" si="1"/>
        <v>39922520</v>
      </c>
      <c r="I11" s="68">
        <v>853813730</v>
      </c>
      <c r="J11" s="35">
        <f t="shared" si="2"/>
        <v>3.407161461523796</v>
      </c>
      <c r="K11" s="36">
        <f t="shared" si="3"/>
        <v>5.208168183052007</v>
      </c>
      <c r="L11" s="86">
        <v>24431470</v>
      </c>
      <c r="M11" s="87">
        <v>39922520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215723470</v>
      </c>
      <c r="D13" s="64">
        <v>209988970</v>
      </c>
      <c r="E13" s="65">
        <f t="shared" si="0"/>
        <v>-5734500</v>
      </c>
      <c r="F13" s="63">
        <v>231405900</v>
      </c>
      <c r="G13" s="64">
        <v>223216250</v>
      </c>
      <c r="H13" s="65">
        <f t="shared" si="1"/>
        <v>-8189650</v>
      </c>
      <c r="I13" s="65">
        <v>237079600</v>
      </c>
      <c r="J13" s="30">
        <f t="shared" si="2"/>
        <v>-2.6582643047601633</v>
      </c>
      <c r="K13" s="31">
        <f t="shared" si="3"/>
        <v>-3.5390843535104333</v>
      </c>
      <c r="L13" s="84">
        <v>9196538</v>
      </c>
      <c r="M13" s="85">
        <v>15679010</v>
      </c>
      <c r="N13" s="32">
        <f t="shared" si="4"/>
        <v>-62.35498619154295</v>
      </c>
      <c r="O13" s="31">
        <f t="shared" si="5"/>
        <v>-52.23320860181862</v>
      </c>
      <c r="P13" s="6"/>
      <c r="Q13" s="33"/>
    </row>
    <row r="14" spans="1:17" ht="13.5">
      <c r="A14" s="3"/>
      <c r="B14" s="29" t="s">
        <v>21</v>
      </c>
      <c r="C14" s="63">
        <v>15435450</v>
      </c>
      <c r="D14" s="64">
        <v>14877370</v>
      </c>
      <c r="E14" s="65">
        <f t="shared" si="0"/>
        <v>-558080</v>
      </c>
      <c r="F14" s="63">
        <v>16515970</v>
      </c>
      <c r="G14" s="64">
        <v>13496830</v>
      </c>
      <c r="H14" s="65">
        <f t="shared" si="1"/>
        <v>-3019140</v>
      </c>
      <c r="I14" s="65">
        <v>14517180</v>
      </c>
      <c r="J14" s="30">
        <f t="shared" si="2"/>
        <v>-3.6155732421147424</v>
      </c>
      <c r="K14" s="31">
        <f t="shared" si="3"/>
        <v>-18.28012523636214</v>
      </c>
      <c r="L14" s="84">
        <v>9196538</v>
      </c>
      <c r="M14" s="85">
        <v>15679010</v>
      </c>
      <c r="N14" s="32">
        <f t="shared" si="4"/>
        <v>-6.068370510729146</v>
      </c>
      <c r="O14" s="31">
        <f t="shared" si="5"/>
        <v>-19.255935164273765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9196538</v>
      </c>
      <c r="M15" s="85">
        <v>15679010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310990380</v>
      </c>
      <c r="D16" s="64">
        <v>334827658</v>
      </c>
      <c r="E16" s="65">
        <f t="shared" si="0"/>
        <v>23837278</v>
      </c>
      <c r="F16" s="63">
        <v>333660000</v>
      </c>
      <c r="G16" s="64">
        <v>352985440</v>
      </c>
      <c r="H16" s="65">
        <f t="shared" si="1"/>
        <v>19325440</v>
      </c>
      <c r="I16" s="65">
        <v>372129140</v>
      </c>
      <c r="J16" s="30">
        <f t="shared" si="2"/>
        <v>7.6649567102365035</v>
      </c>
      <c r="K16" s="31">
        <f t="shared" si="3"/>
        <v>5.79195588323443</v>
      </c>
      <c r="L16" s="84">
        <v>9196538</v>
      </c>
      <c r="M16" s="85">
        <v>15679010</v>
      </c>
      <c r="N16" s="32">
        <f t="shared" si="4"/>
        <v>259.1983853054269</v>
      </c>
      <c r="O16" s="31">
        <f t="shared" si="5"/>
        <v>123.25676174707458</v>
      </c>
      <c r="P16" s="6"/>
      <c r="Q16" s="33"/>
    </row>
    <row r="17" spans="1:17" ht="13.5">
      <c r="A17" s="3"/>
      <c r="B17" s="29" t="s">
        <v>23</v>
      </c>
      <c r="C17" s="63">
        <v>189634090</v>
      </c>
      <c r="D17" s="64">
        <v>181285930</v>
      </c>
      <c r="E17" s="65">
        <f t="shared" si="0"/>
        <v>-8348160</v>
      </c>
      <c r="F17" s="63">
        <v>196396780</v>
      </c>
      <c r="G17" s="64">
        <v>203959140</v>
      </c>
      <c r="H17" s="65">
        <f t="shared" si="1"/>
        <v>7562360</v>
      </c>
      <c r="I17" s="65">
        <v>193669610</v>
      </c>
      <c r="J17" s="42">
        <f t="shared" si="2"/>
        <v>-4.40224645262885</v>
      </c>
      <c r="K17" s="31">
        <f t="shared" si="3"/>
        <v>3.8505519286008663</v>
      </c>
      <c r="L17" s="88">
        <v>9196538</v>
      </c>
      <c r="M17" s="85">
        <v>15679010</v>
      </c>
      <c r="N17" s="32">
        <f t="shared" si="4"/>
        <v>-90.7750286031548</v>
      </c>
      <c r="O17" s="31">
        <f t="shared" si="5"/>
        <v>48.232382019017784</v>
      </c>
      <c r="P17" s="6"/>
      <c r="Q17" s="33"/>
    </row>
    <row r="18" spans="1:17" ht="13.5">
      <c r="A18" s="3"/>
      <c r="B18" s="34" t="s">
        <v>24</v>
      </c>
      <c r="C18" s="66">
        <v>731783390</v>
      </c>
      <c r="D18" s="67">
        <v>740979928</v>
      </c>
      <c r="E18" s="68">
        <f t="shared" si="0"/>
        <v>9196538</v>
      </c>
      <c r="F18" s="66">
        <v>777978650</v>
      </c>
      <c r="G18" s="67">
        <v>793657660</v>
      </c>
      <c r="H18" s="68">
        <f t="shared" si="1"/>
        <v>15679010</v>
      </c>
      <c r="I18" s="68">
        <v>817395530</v>
      </c>
      <c r="J18" s="43">
        <f t="shared" si="2"/>
        <v>1.2567295357715076</v>
      </c>
      <c r="K18" s="36">
        <f t="shared" si="3"/>
        <v>2.015352220783951</v>
      </c>
      <c r="L18" s="89">
        <v>9196538</v>
      </c>
      <c r="M18" s="87">
        <v>15679010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-14721100</v>
      </c>
      <c r="D19" s="73">
        <v>513832</v>
      </c>
      <c r="E19" s="74">
        <f t="shared" si="0"/>
        <v>15234932</v>
      </c>
      <c r="F19" s="75">
        <v>-11441960</v>
      </c>
      <c r="G19" s="76">
        <v>12801550</v>
      </c>
      <c r="H19" s="77">
        <f t="shared" si="1"/>
        <v>24243510</v>
      </c>
      <c r="I19" s="77">
        <v>36418200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14875600</v>
      </c>
      <c r="D22" s="64">
        <v>27087610</v>
      </c>
      <c r="E22" s="65">
        <f t="shared" si="0"/>
        <v>12212010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82.09423485439243</v>
      </c>
      <c r="K22" s="31">
        <f t="shared" si="3"/>
        <v>0</v>
      </c>
      <c r="L22" s="84">
        <v>31892260</v>
      </c>
      <c r="M22" s="85">
        <v>15477150</v>
      </c>
      <c r="N22" s="32">
        <f t="shared" si="4"/>
        <v>38.291453788474065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27324000</v>
      </c>
      <c r="D23" s="64">
        <v>35686860</v>
      </c>
      <c r="E23" s="65">
        <f t="shared" si="0"/>
        <v>8362860</v>
      </c>
      <c r="F23" s="63">
        <v>8850000</v>
      </c>
      <c r="G23" s="64">
        <v>20588020</v>
      </c>
      <c r="H23" s="65">
        <f t="shared" si="1"/>
        <v>11738020</v>
      </c>
      <c r="I23" s="65">
        <v>12405490</v>
      </c>
      <c r="J23" s="30">
        <f t="shared" si="2"/>
        <v>30.606280193236714</v>
      </c>
      <c r="K23" s="31">
        <f t="shared" si="3"/>
        <v>132.63299435028247</v>
      </c>
      <c r="L23" s="84">
        <v>31892260</v>
      </c>
      <c r="M23" s="85">
        <v>15477150</v>
      </c>
      <c r="N23" s="32">
        <f t="shared" si="4"/>
        <v>26.222224451951664</v>
      </c>
      <c r="O23" s="31">
        <f t="shared" si="5"/>
        <v>75.84096555244344</v>
      </c>
      <c r="P23" s="6"/>
      <c r="Q23" s="33"/>
    </row>
    <row r="24" spans="1:17" ht="13.5">
      <c r="A24" s="7"/>
      <c r="B24" s="29" t="s">
        <v>29</v>
      </c>
      <c r="C24" s="63">
        <v>21341740</v>
      </c>
      <c r="D24" s="64">
        <v>32659130</v>
      </c>
      <c r="E24" s="65">
        <f t="shared" si="0"/>
        <v>11317390</v>
      </c>
      <c r="F24" s="63">
        <v>22789570</v>
      </c>
      <c r="G24" s="64">
        <v>26528700</v>
      </c>
      <c r="H24" s="65">
        <f t="shared" si="1"/>
        <v>3739130</v>
      </c>
      <c r="I24" s="65">
        <v>28680880</v>
      </c>
      <c r="J24" s="30">
        <f t="shared" si="2"/>
        <v>53.029368739381134</v>
      </c>
      <c r="K24" s="31">
        <f t="shared" si="3"/>
        <v>16.40719855618162</v>
      </c>
      <c r="L24" s="84">
        <v>31892260</v>
      </c>
      <c r="M24" s="85">
        <v>15477150</v>
      </c>
      <c r="N24" s="32">
        <f t="shared" si="4"/>
        <v>35.48632175957427</v>
      </c>
      <c r="O24" s="31">
        <f t="shared" si="5"/>
        <v>24.15903444755656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31892260</v>
      </c>
      <c r="M25" s="85">
        <v>15477150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63541340</v>
      </c>
      <c r="D26" s="67">
        <v>95433600</v>
      </c>
      <c r="E26" s="68">
        <f t="shared" si="0"/>
        <v>31892260</v>
      </c>
      <c r="F26" s="66">
        <v>31639570</v>
      </c>
      <c r="G26" s="67">
        <v>47116720</v>
      </c>
      <c r="H26" s="68">
        <f t="shared" si="1"/>
        <v>15477150</v>
      </c>
      <c r="I26" s="68">
        <v>41086370</v>
      </c>
      <c r="J26" s="43">
        <f t="shared" si="2"/>
        <v>50.19135573785507</v>
      </c>
      <c r="K26" s="36">
        <f t="shared" si="3"/>
        <v>48.91706808910487</v>
      </c>
      <c r="L26" s="89">
        <v>31892260</v>
      </c>
      <c r="M26" s="87">
        <v>15477150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5010000</v>
      </c>
      <c r="D28" s="64">
        <v>7000000</v>
      </c>
      <c r="E28" s="65">
        <f t="shared" si="0"/>
        <v>1990000</v>
      </c>
      <c r="F28" s="63">
        <v>3500000</v>
      </c>
      <c r="G28" s="64">
        <v>4800000</v>
      </c>
      <c r="H28" s="65">
        <f t="shared" si="1"/>
        <v>1300000</v>
      </c>
      <c r="I28" s="65">
        <v>24309700</v>
      </c>
      <c r="J28" s="30">
        <f t="shared" si="2"/>
        <v>39.72055888223553</v>
      </c>
      <c r="K28" s="31">
        <f t="shared" si="3"/>
        <v>37.142857142857146</v>
      </c>
      <c r="L28" s="84">
        <v>31892260</v>
      </c>
      <c r="M28" s="85">
        <v>15477150</v>
      </c>
      <c r="N28" s="32">
        <f t="shared" si="4"/>
        <v>6.239758486855431</v>
      </c>
      <c r="O28" s="31">
        <f t="shared" si="5"/>
        <v>8.399479232287598</v>
      </c>
      <c r="P28" s="6"/>
      <c r="Q28" s="33"/>
    </row>
    <row r="29" spans="1:17" ht="13.5">
      <c r="A29" s="7"/>
      <c r="B29" s="29" t="s">
        <v>33</v>
      </c>
      <c r="C29" s="63">
        <v>21551690</v>
      </c>
      <c r="D29" s="64">
        <v>35768030</v>
      </c>
      <c r="E29" s="65">
        <f t="shared" si="0"/>
        <v>14216340</v>
      </c>
      <c r="F29" s="63">
        <v>2782610</v>
      </c>
      <c r="G29" s="64">
        <v>12103790</v>
      </c>
      <c r="H29" s="65">
        <f t="shared" si="1"/>
        <v>9321180</v>
      </c>
      <c r="I29" s="65">
        <v>9770020</v>
      </c>
      <c r="J29" s="30">
        <f t="shared" si="2"/>
        <v>65.96392208685259</v>
      </c>
      <c r="K29" s="31">
        <f t="shared" si="3"/>
        <v>334.97974922824255</v>
      </c>
      <c r="L29" s="84">
        <v>31892260</v>
      </c>
      <c r="M29" s="85">
        <v>15477150</v>
      </c>
      <c r="N29" s="32">
        <f t="shared" si="4"/>
        <v>44.576144807548914</v>
      </c>
      <c r="O29" s="31">
        <f t="shared" si="5"/>
        <v>60.22542910031886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31892260</v>
      </c>
      <c r="M30" s="85">
        <v>15477150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22449650</v>
      </c>
      <c r="D31" s="64">
        <v>30115650</v>
      </c>
      <c r="E31" s="65">
        <f t="shared" si="0"/>
        <v>7666000</v>
      </c>
      <c r="F31" s="63">
        <v>20356960</v>
      </c>
      <c r="G31" s="64">
        <v>10000030</v>
      </c>
      <c r="H31" s="65">
        <f t="shared" si="1"/>
        <v>-10356930</v>
      </c>
      <c r="I31" s="65">
        <v>0</v>
      </c>
      <c r="J31" s="30">
        <f t="shared" si="2"/>
        <v>34.14752568525567</v>
      </c>
      <c r="K31" s="31">
        <f t="shared" si="3"/>
        <v>-50.87660436528834</v>
      </c>
      <c r="L31" s="84">
        <v>31892260</v>
      </c>
      <c r="M31" s="85">
        <v>15477150</v>
      </c>
      <c r="N31" s="32">
        <f t="shared" si="4"/>
        <v>24.037180181021977</v>
      </c>
      <c r="O31" s="31">
        <f t="shared" si="5"/>
        <v>-66.91755265019724</v>
      </c>
      <c r="P31" s="6"/>
      <c r="Q31" s="33"/>
    </row>
    <row r="32" spans="1:17" ht="13.5">
      <c r="A32" s="7"/>
      <c r="B32" s="29" t="s">
        <v>36</v>
      </c>
      <c r="C32" s="63">
        <v>14530000</v>
      </c>
      <c r="D32" s="64">
        <v>22549920</v>
      </c>
      <c r="E32" s="65">
        <f t="shared" si="0"/>
        <v>8019920</v>
      </c>
      <c r="F32" s="63">
        <v>5000000</v>
      </c>
      <c r="G32" s="64">
        <v>20212900</v>
      </c>
      <c r="H32" s="65">
        <f t="shared" si="1"/>
        <v>15212900</v>
      </c>
      <c r="I32" s="65">
        <v>7006650</v>
      </c>
      <c r="J32" s="30">
        <f t="shared" si="2"/>
        <v>55.19559532002752</v>
      </c>
      <c r="K32" s="31">
        <f t="shared" si="3"/>
        <v>304.258</v>
      </c>
      <c r="L32" s="84">
        <v>31892260</v>
      </c>
      <c r="M32" s="85">
        <v>15477150</v>
      </c>
      <c r="N32" s="32">
        <f t="shared" si="4"/>
        <v>25.146916524573676</v>
      </c>
      <c r="O32" s="31">
        <f t="shared" si="5"/>
        <v>98.29264431759077</v>
      </c>
      <c r="P32" s="6"/>
      <c r="Q32" s="33"/>
    </row>
    <row r="33" spans="1:17" ht="14.25" thickBot="1">
      <c r="A33" s="7"/>
      <c r="B33" s="57" t="s">
        <v>37</v>
      </c>
      <c r="C33" s="81">
        <v>63541340</v>
      </c>
      <c r="D33" s="82">
        <v>95433600</v>
      </c>
      <c r="E33" s="83">
        <f t="shared" si="0"/>
        <v>31892260</v>
      </c>
      <c r="F33" s="81">
        <v>31639570</v>
      </c>
      <c r="G33" s="82">
        <v>47116720</v>
      </c>
      <c r="H33" s="83">
        <f t="shared" si="1"/>
        <v>15477150</v>
      </c>
      <c r="I33" s="83">
        <v>41086370</v>
      </c>
      <c r="J33" s="58">
        <f t="shared" si="2"/>
        <v>50.19135573785507</v>
      </c>
      <c r="K33" s="59">
        <f t="shared" si="3"/>
        <v>48.91706808910487</v>
      </c>
      <c r="L33" s="96">
        <v>31892260</v>
      </c>
      <c r="M33" s="97">
        <v>15477150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35890183</v>
      </c>
      <c r="M8" s="85">
        <v>22488719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3.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35890183</v>
      </c>
      <c r="M9" s="85">
        <v>22488719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3.5">
      <c r="A10" s="3"/>
      <c r="B10" s="29" t="s">
        <v>17</v>
      </c>
      <c r="C10" s="63">
        <v>404914862</v>
      </c>
      <c r="D10" s="64">
        <v>440805045</v>
      </c>
      <c r="E10" s="65">
        <f aca="true" t="shared" si="0" ref="E10:E33">($D10-$C10)</f>
        <v>35890183</v>
      </c>
      <c r="F10" s="63">
        <v>423474103</v>
      </c>
      <c r="G10" s="64">
        <v>445962822</v>
      </c>
      <c r="H10" s="65">
        <f aca="true" t="shared" si="1" ref="H10:H33">($G10-$F10)</f>
        <v>22488719</v>
      </c>
      <c r="I10" s="65">
        <v>469453704</v>
      </c>
      <c r="J10" s="30">
        <f aca="true" t="shared" si="2" ref="J10:J33">IF($C10=0,0,($E10/$C10)*100)</f>
        <v>8.863636869915632</v>
      </c>
      <c r="K10" s="31">
        <f aca="true" t="shared" si="3" ref="K10:K33">IF($F10=0,0,($H10/$F10)*100)</f>
        <v>5.310529933397132</v>
      </c>
      <c r="L10" s="84">
        <v>35890183</v>
      </c>
      <c r="M10" s="85">
        <v>22488719</v>
      </c>
      <c r="N10" s="32">
        <f aca="true" t="shared" si="4" ref="N10:N33">IF($L10=0,0,($E10/$L10)*100)</f>
        <v>100</v>
      </c>
      <c r="O10" s="31">
        <f aca="true" t="shared" si="5" ref="O10:O33">IF($M10=0,0,($H10/$M10)*100)</f>
        <v>100</v>
      </c>
      <c r="P10" s="6"/>
      <c r="Q10" s="33"/>
    </row>
    <row r="11" spans="1:17" ht="13.5">
      <c r="A11" s="7"/>
      <c r="B11" s="34" t="s">
        <v>18</v>
      </c>
      <c r="C11" s="66">
        <v>404914862</v>
      </c>
      <c r="D11" s="67">
        <v>440805045</v>
      </c>
      <c r="E11" s="68">
        <f t="shared" si="0"/>
        <v>35890183</v>
      </c>
      <c r="F11" s="66">
        <v>423474103</v>
      </c>
      <c r="G11" s="67">
        <v>445962822</v>
      </c>
      <c r="H11" s="68">
        <f t="shared" si="1"/>
        <v>22488719</v>
      </c>
      <c r="I11" s="68">
        <v>469453704</v>
      </c>
      <c r="J11" s="35">
        <f t="shared" si="2"/>
        <v>8.863636869915632</v>
      </c>
      <c r="K11" s="36">
        <f t="shared" si="3"/>
        <v>5.310529933397132</v>
      </c>
      <c r="L11" s="86">
        <v>35890183</v>
      </c>
      <c r="M11" s="87">
        <v>22488719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220147850</v>
      </c>
      <c r="D13" s="64">
        <v>225734535</v>
      </c>
      <c r="E13" s="65">
        <f t="shared" si="0"/>
        <v>5586685</v>
      </c>
      <c r="F13" s="63">
        <v>228462098</v>
      </c>
      <c r="G13" s="64">
        <v>242815129</v>
      </c>
      <c r="H13" s="65">
        <f t="shared" si="1"/>
        <v>14353031</v>
      </c>
      <c r="I13" s="65">
        <v>255789388</v>
      </c>
      <c r="J13" s="30">
        <f t="shared" si="2"/>
        <v>2.5376968251109426</v>
      </c>
      <c r="K13" s="31">
        <f t="shared" si="3"/>
        <v>6.282456094752312</v>
      </c>
      <c r="L13" s="84">
        <v>44073698</v>
      </c>
      <c r="M13" s="85">
        <v>26158805</v>
      </c>
      <c r="N13" s="32">
        <f t="shared" si="4"/>
        <v>12.675780008294291</v>
      </c>
      <c r="O13" s="31">
        <f t="shared" si="5"/>
        <v>54.86883288437679</v>
      </c>
      <c r="P13" s="6"/>
      <c r="Q13" s="33"/>
    </row>
    <row r="14" spans="1:17" ht="13.5">
      <c r="A14" s="3"/>
      <c r="B14" s="29" t="s">
        <v>21</v>
      </c>
      <c r="C14" s="63">
        <v>1425310</v>
      </c>
      <c r="D14" s="64">
        <v>1096008</v>
      </c>
      <c r="E14" s="65">
        <f t="shared" si="0"/>
        <v>-329302</v>
      </c>
      <c r="F14" s="63">
        <v>1425310</v>
      </c>
      <c r="G14" s="64">
        <v>1948179</v>
      </c>
      <c r="H14" s="65">
        <f t="shared" si="1"/>
        <v>522869</v>
      </c>
      <c r="I14" s="65">
        <v>1521470</v>
      </c>
      <c r="J14" s="30">
        <f t="shared" si="2"/>
        <v>-23.103886172130974</v>
      </c>
      <c r="K14" s="31">
        <f t="shared" si="3"/>
        <v>36.68458089819057</v>
      </c>
      <c r="L14" s="84">
        <v>44073698</v>
      </c>
      <c r="M14" s="85">
        <v>26158805</v>
      </c>
      <c r="N14" s="32">
        <f t="shared" si="4"/>
        <v>-0.7471621736846316</v>
      </c>
      <c r="O14" s="31">
        <f t="shared" si="5"/>
        <v>1.998826016708332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44073698</v>
      </c>
      <c r="M15" s="85">
        <v>26158805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44073698</v>
      </c>
      <c r="M16" s="85">
        <v>26158805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3.5">
      <c r="A17" s="3"/>
      <c r="B17" s="29" t="s">
        <v>23</v>
      </c>
      <c r="C17" s="63">
        <v>178158202</v>
      </c>
      <c r="D17" s="64">
        <v>216974517</v>
      </c>
      <c r="E17" s="65">
        <f t="shared" si="0"/>
        <v>38816315</v>
      </c>
      <c r="F17" s="63">
        <v>191916695</v>
      </c>
      <c r="G17" s="64">
        <v>203199600</v>
      </c>
      <c r="H17" s="65">
        <f t="shared" si="1"/>
        <v>11282905</v>
      </c>
      <c r="I17" s="65">
        <v>214142839</v>
      </c>
      <c r="J17" s="42">
        <f t="shared" si="2"/>
        <v>21.787554299633086</v>
      </c>
      <c r="K17" s="31">
        <f t="shared" si="3"/>
        <v>5.879063830272817</v>
      </c>
      <c r="L17" s="88">
        <v>44073698</v>
      </c>
      <c r="M17" s="85">
        <v>26158805</v>
      </c>
      <c r="N17" s="32">
        <f t="shared" si="4"/>
        <v>88.07138216539035</v>
      </c>
      <c r="O17" s="31">
        <f t="shared" si="5"/>
        <v>43.13234109891488</v>
      </c>
      <c r="P17" s="6"/>
      <c r="Q17" s="33"/>
    </row>
    <row r="18" spans="1:17" ht="13.5">
      <c r="A18" s="3"/>
      <c r="B18" s="34" t="s">
        <v>24</v>
      </c>
      <c r="C18" s="66">
        <v>399731362</v>
      </c>
      <c r="D18" s="67">
        <v>443805060</v>
      </c>
      <c r="E18" s="68">
        <f t="shared" si="0"/>
        <v>44073698</v>
      </c>
      <c r="F18" s="66">
        <v>421804103</v>
      </c>
      <c r="G18" s="67">
        <v>447962908</v>
      </c>
      <c r="H18" s="68">
        <f t="shared" si="1"/>
        <v>26158805</v>
      </c>
      <c r="I18" s="68">
        <v>471453697</v>
      </c>
      <c r="J18" s="43">
        <f t="shared" si="2"/>
        <v>11.025829391890445</v>
      </c>
      <c r="K18" s="36">
        <f t="shared" si="3"/>
        <v>6.201647829869498</v>
      </c>
      <c r="L18" s="89">
        <v>44073698</v>
      </c>
      <c r="M18" s="87">
        <v>26158805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5183500</v>
      </c>
      <c r="D19" s="73">
        <v>-3000015</v>
      </c>
      <c r="E19" s="74">
        <f t="shared" si="0"/>
        <v>-8183515</v>
      </c>
      <c r="F19" s="75">
        <v>1670000</v>
      </c>
      <c r="G19" s="76">
        <v>-2000086</v>
      </c>
      <c r="H19" s="77">
        <f t="shared" si="1"/>
        <v>-3670086</v>
      </c>
      <c r="I19" s="77">
        <v>-1999993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14835600</v>
      </c>
      <c r="M22" s="85">
        <v>15756000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22631095</v>
      </c>
      <c r="D23" s="64">
        <v>36222695</v>
      </c>
      <c r="E23" s="65">
        <f t="shared" si="0"/>
        <v>13591600</v>
      </c>
      <c r="F23" s="63">
        <v>16405100</v>
      </c>
      <c r="G23" s="64">
        <v>22131100</v>
      </c>
      <c r="H23" s="65">
        <f t="shared" si="1"/>
        <v>5726000</v>
      </c>
      <c r="I23" s="65">
        <v>17831900</v>
      </c>
      <c r="J23" s="30">
        <f t="shared" si="2"/>
        <v>60.05719122296115</v>
      </c>
      <c r="K23" s="31">
        <f t="shared" si="3"/>
        <v>34.90377992209739</v>
      </c>
      <c r="L23" s="84">
        <v>14835600</v>
      </c>
      <c r="M23" s="85">
        <v>15756000</v>
      </c>
      <c r="N23" s="32">
        <f t="shared" si="4"/>
        <v>91.61476448542695</v>
      </c>
      <c r="O23" s="31">
        <f t="shared" si="5"/>
        <v>36.341711094186344</v>
      </c>
      <c r="P23" s="6"/>
      <c r="Q23" s="33"/>
    </row>
    <row r="24" spans="1:17" ht="13.5">
      <c r="A24" s="7"/>
      <c r="B24" s="29" t="s">
        <v>29</v>
      </c>
      <c r="C24" s="63">
        <v>5183500</v>
      </c>
      <c r="D24" s="64">
        <v>6427500</v>
      </c>
      <c r="E24" s="65">
        <f t="shared" si="0"/>
        <v>1244000</v>
      </c>
      <c r="F24" s="63">
        <v>1670000</v>
      </c>
      <c r="G24" s="64">
        <v>11700000</v>
      </c>
      <c r="H24" s="65">
        <f t="shared" si="1"/>
        <v>10030000</v>
      </c>
      <c r="I24" s="65">
        <v>1857900</v>
      </c>
      <c r="J24" s="30">
        <f t="shared" si="2"/>
        <v>23.999228320632778</v>
      </c>
      <c r="K24" s="31">
        <f t="shared" si="3"/>
        <v>600.5988023952095</v>
      </c>
      <c r="L24" s="84">
        <v>14835600</v>
      </c>
      <c r="M24" s="85">
        <v>15756000</v>
      </c>
      <c r="N24" s="32">
        <f t="shared" si="4"/>
        <v>8.385235514573054</v>
      </c>
      <c r="O24" s="31">
        <f t="shared" si="5"/>
        <v>63.658288905813656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14835600</v>
      </c>
      <c r="M25" s="85">
        <v>15756000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27814595</v>
      </c>
      <c r="D26" s="67">
        <v>42650195</v>
      </c>
      <c r="E26" s="68">
        <f t="shared" si="0"/>
        <v>14835600</v>
      </c>
      <c r="F26" s="66">
        <v>18075100</v>
      </c>
      <c r="G26" s="67">
        <v>33831100</v>
      </c>
      <c r="H26" s="68">
        <f t="shared" si="1"/>
        <v>15756000</v>
      </c>
      <c r="I26" s="68">
        <v>19689800</v>
      </c>
      <c r="J26" s="43">
        <f t="shared" si="2"/>
        <v>53.3374654565346</v>
      </c>
      <c r="K26" s="36">
        <f t="shared" si="3"/>
        <v>87.16964221498083</v>
      </c>
      <c r="L26" s="89">
        <v>14835600</v>
      </c>
      <c r="M26" s="87">
        <v>15756000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14835600</v>
      </c>
      <c r="M28" s="85">
        <v>15756000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3.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14835600</v>
      </c>
      <c r="M29" s="85">
        <v>15756000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14835600</v>
      </c>
      <c r="M30" s="85">
        <v>15756000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0</v>
      </c>
      <c r="D31" s="64">
        <v>200000</v>
      </c>
      <c r="E31" s="65">
        <f t="shared" si="0"/>
        <v>200000</v>
      </c>
      <c r="F31" s="63">
        <v>0</v>
      </c>
      <c r="G31" s="64">
        <v>200000</v>
      </c>
      <c r="H31" s="65">
        <f t="shared" si="1"/>
        <v>200000</v>
      </c>
      <c r="I31" s="65">
        <v>100000</v>
      </c>
      <c r="J31" s="30">
        <f t="shared" si="2"/>
        <v>0</v>
      </c>
      <c r="K31" s="31">
        <f t="shared" si="3"/>
        <v>0</v>
      </c>
      <c r="L31" s="84">
        <v>14835600</v>
      </c>
      <c r="M31" s="85">
        <v>15756000</v>
      </c>
      <c r="N31" s="32">
        <f t="shared" si="4"/>
        <v>1.3481086036291083</v>
      </c>
      <c r="O31" s="31">
        <f t="shared" si="5"/>
        <v>1.2693577050012692</v>
      </c>
      <c r="P31" s="6"/>
      <c r="Q31" s="33"/>
    </row>
    <row r="32" spans="1:17" ht="13.5">
      <c r="A32" s="7"/>
      <c r="B32" s="29" t="s">
        <v>36</v>
      </c>
      <c r="C32" s="63">
        <v>27814595</v>
      </c>
      <c r="D32" s="64">
        <v>42450195</v>
      </c>
      <c r="E32" s="65">
        <f t="shared" si="0"/>
        <v>14635600</v>
      </c>
      <c r="F32" s="63">
        <v>18075100</v>
      </c>
      <c r="G32" s="64">
        <v>33631100</v>
      </c>
      <c r="H32" s="65">
        <f t="shared" si="1"/>
        <v>15556000</v>
      </c>
      <c r="I32" s="65">
        <v>19589800</v>
      </c>
      <c r="J32" s="30">
        <f t="shared" si="2"/>
        <v>52.61841849575736</v>
      </c>
      <c r="K32" s="31">
        <f t="shared" si="3"/>
        <v>86.06314764510293</v>
      </c>
      <c r="L32" s="84">
        <v>14835600</v>
      </c>
      <c r="M32" s="85">
        <v>15756000</v>
      </c>
      <c r="N32" s="32">
        <f t="shared" si="4"/>
        <v>98.6518913963709</v>
      </c>
      <c r="O32" s="31">
        <f t="shared" si="5"/>
        <v>98.73064229499873</v>
      </c>
      <c r="P32" s="6"/>
      <c r="Q32" s="33"/>
    </row>
    <row r="33" spans="1:17" ht="14.25" thickBot="1">
      <c r="A33" s="7"/>
      <c r="B33" s="57" t="s">
        <v>37</v>
      </c>
      <c r="C33" s="81">
        <v>27814595</v>
      </c>
      <c r="D33" s="82">
        <v>42650195</v>
      </c>
      <c r="E33" s="83">
        <f t="shared" si="0"/>
        <v>14835600</v>
      </c>
      <c r="F33" s="81">
        <v>18075100</v>
      </c>
      <c r="G33" s="82">
        <v>33831100</v>
      </c>
      <c r="H33" s="83">
        <f t="shared" si="1"/>
        <v>15756000</v>
      </c>
      <c r="I33" s="83">
        <v>19689800</v>
      </c>
      <c r="J33" s="58">
        <f t="shared" si="2"/>
        <v>53.3374654565346</v>
      </c>
      <c r="K33" s="59">
        <f t="shared" si="3"/>
        <v>87.16964221498083</v>
      </c>
      <c r="L33" s="96">
        <v>14835600</v>
      </c>
      <c r="M33" s="97">
        <v>15756000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108652386</v>
      </c>
      <c r="D8" s="64">
        <v>109650306</v>
      </c>
      <c r="E8" s="65">
        <f>($D8-$C8)</f>
        <v>997920</v>
      </c>
      <c r="F8" s="63">
        <v>117344576</v>
      </c>
      <c r="G8" s="64">
        <v>116229320</v>
      </c>
      <c r="H8" s="65">
        <f>($G8-$F8)</f>
        <v>-1115256</v>
      </c>
      <c r="I8" s="65">
        <v>123203081</v>
      </c>
      <c r="J8" s="30">
        <f>IF($C8=0,0,($E8/$C8)*100)</f>
        <v>0.9184519887119644</v>
      </c>
      <c r="K8" s="31">
        <f>IF($F8=0,0,($H8/$F8)*100)</f>
        <v>-0.950411206053529</v>
      </c>
      <c r="L8" s="84">
        <v>-51415258</v>
      </c>
      <c r="M8" s="85">
        <v>-55839345</v>
      </c>
      <c r="N8" s="32">
        <f>IF($L8=0,0,($E8/$L8)*100)</f>
        <v>-1.9409024457292423</v>
      </c>
      <c r="O8" s="31">
        <f>IF($M8=0,0,($H8/$M8)*100)</f>
        <v>1.9972583847464542</v>
      </c>
      <c r="P8" s="6"/>
      <c r="Q8" s="33"/>
    </row>
    <row r="9" spans="1:17" ht="13.5">
      <c r="A9" s="3"/>
      <c r="B9" s="29" t="s">
        <v>16</v>
      </c>
      <c r="C9" s="63">
        <v>243030682</v>
      </c>
      <c r="D9" s="64">
        <v>235473560</v>
      </c>
      <c r="E9" s="65">
        <f>($D9-$C9)</f>
        <v>-7557122</v>
      </c>
      <c r="F9" s="63">
        <v>262473135</v>
      </c>
      <c r="G9" s="64">
        <v>248493222</v>
      </c>
      <c r="H9" s="65">
        <f>($G9-$F9)</f>
        <v>-13979913</v>
      </c>
      <c r="I9" s="65">
        <v>263402817</v>
      </c>
      <c r="J9" s="30">
        <f>IF($C9=0,0,($E9/$C9)*100)</f>
        <v>-3.1095341286990257</v>
      </c>
      <c r="K9" s="31">
        <f>IF($F9=0,0,($H9/$F9)*100)</f>
        <v>-5.32622624406875</v>
      </c>
      <c r="L9" s="84">
        <v>-51415258</v>
      </c>
      <c r="M9" s="85">
        <v>-55839345</v>
      </c>
      <c r="N9" s="32">
        <f>IF($L9=0,0,($E9/$L9)*100)</f>
        <v>14.698208846875765</v>
      </c>
      <c r="O9" s="31">
        <f>IF($M9=0,0,($H9/$M9)*100)</f>
        <v>25.03595448693032</v>
      </c>
      <c r="P9" s="6"/>
      <c r="Q9" s="33"/>
    </row>
    <row r="10" spans="1:17" ht="13.5">
      <c r="A10" s="3"/>
      <c r="B10" s="29" t="s">
        <v>17</v>
      </c>
      <c r="C10" s="63">
        <v>251365407</v>
      </c>
      <c r="D10" s="64">
        <v>206509351</v>
      </c>
      <c r="E10" s="65">
        <f aca="true" t="shared" si="0" ref="E10:E33">($D10-$C10)</f>
        <v>-44856056</v>
      </c>
      <c r="F10" s="63">
        <v>253116550</v>
      </c>
      <c r="G10" s="64">
        <v>212372374</v>
      </c>
      <c r="H10" s="65">
        <f aca="true" t="shared" si="1" ref="H10:H33">($G10-$F10)</f>
        <v>-40744176</v>
      </c>
      <c r="I10" s="65">
        <v>212987457</v>
      </c>
      <c r="J10" s="30">
        <f aca="true" t="shared" si="2" ref="J10:J33">IF($C10=0,0,($E10/$C10)*100)</f>
        <v>-17.84495986752863</v>
      </c>
      <c r="K10" s="31">
        <f aca="true" t="shared" si="3" ref="K10:K33">IF($F10=0,0,($H10/$F10)*100)</f>
        <v>-16.097001954238078</v>
      </c>
      <c r="L10" s="84">
        <v>-51415258</v>
      </c>
      <c r="M10" s="85">
        <v>-55839345</v>
      </c>
      <c r="N10" s="32">
        <f aca="true" t="shared" si="4" ref="N10:N33">IF($L10=0,0,($E10/$L10)*100)</f>
        <v>87.24269359885348</v>
      </c>
      <c r="O10" s="31">
        <f aca="true" t="shared" si="5" ref="O10:O33">IF($M10=0,0,($H10/$M10)*100)</f>
        <v>72.96678712832323</v>
      </c>
      <c r="P10" s="6"/>
      <c r="Q10" s="33"/>
    </row>
    <row r="11" spans="1:17" ht="13.5">
      <c r="A11" s="7"/>
      <c r="B11" s="34" t="s">
        <v>18</v>
      </c>
      <c r="C11" s="66">
        <v>603048475</v>
      </c>
      <c r="D11" s="67">
        <v>551633217</v>
      </c>
      <c r="E11" s="68">
        <f t="shared" si="0"/>
        <v>-51415258</v>
      </c>
      <c r="F11" s="66">
        <v>632934261</v>
      </c>
      <c r="G11" s="67">
        <v>577094916</v>
      </c>
      <c r="H11" s="68">
        <f t="shared" si="1"/>
        <v>-55839345</v>
      </c>
      <c r="I11" s="68">
        <v>599593355</v>
      </c>
      <c r="J11" s="35">
        <f t="shared" si="2"/>
        <v>-8.52589138874781</v>
      </c>
      <c r="K11" s="36">
        <f t="shared" si="3"/>
        <v>-8.822297739385606</v>
      </c>
      <c r="L11" s="86">
        <v>-51415258</v>
      </c>
      <c r="M11" s="87">
        <v>-55839345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218157435</v>
      </c>
      <c r="D13" s="64">
        <v>230510086</v>
      </c>
      <c r="E13" s="65">
        <f t="shared" si="0"/>
        <v>12352651</v>
      </c>
      <c r="F13" s="63">
        <v>235610030</v>
      </c>
      <c r="G13" s="64">
        <v>244078794</v>
      </c>
      <c r="H13" s="65">
        <f t="shared" si="1"/>
        <v>8468764</v>
      </c>
      <c r="I13" s="65">
        <v>258683191</v>
      </c>
      <c r="J13" s="30">
        <f t="shared" si="2"/>
        <v>5.662264501780561</v>
      </c>
      <c r="K13" s="31">
        <f t="shared" si="3"/>
        <v>3.5943987613770094</v>
      </c>
      <c r="L13" s="84">
        <v>-13383619</v>
      </c>
      <c r="M13" s="85">
        <v>-33705268</v>
      </c>
      <c r="N13" s="32">
        <f t="shared" si="4"/>
        <v>-92.29679207096376</v>
      </c>
      <c r="O13" s="31">
        <f t="shared" si="5"/>
        <v>-25.125935803269684</v>
      </c>
      <c r="P13" s="6"/>
      <c r="Q13" s="33"/>
    </row>
    <row r="14" spans="1:17" ht="13.5">
      <c r="A14" s="3"/>
      <c r="B14" s="29" t="s">
        <v>21</v>
      </c>
      <c r="C14" s="63">
        <v>62521709</v>
      </c>
      <c r="D14" s="64">
        <v>57789145</v>
      </c>
      <c r="E14" s="65">
        <f t="shared" si="0"/>
        <v>-4732564</v>
      </c>
      <c r="F14" s="63">
        <v>67523444</v>
      </c>
      <c r="G14" s="64">
        <v>57789145</v>
      </c>
      <c r="H14" s="65">
        <f t="shared" si="1"/>
        <v>-9734299</v>
      </c>
      <c r="I14" s="65">
        <v>57789145</v>
      </c>
      <c r="J14" s="30">
        <f t="shared" si="2"/>
        <v>-7.569473188904673</v>
      </c>
      <c r="K14" s="31">
        <f t="shared" si="3"/>
        <v>-14.416176698570055</v>
      </c>
      <c r="L14" s="84">
        <v>-13383619</v>
      </c>
      <c r="M14" s="85">
        <v>-33705268</v>
      </c>
      <c r="N14" s="32">
        <f t="shared" si="4"/>
        <v>35.36086913412583</v>
      </c>
      <c r="O14" s="31">
        <f t="shared" si="5"/>
        <v>28.880645601156473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-13383619</v>
      </c>
      <c r="M15" s="85">
        <v>-33705268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81403947</v>
      </c>
      <c r="D16" s="64">
        <v>87525828</v>
      </c>
      <c r="E16" s="65">
        <f t="shared" si="0"/>
        <v>6121881</v>
      </c>
      <c r="F16" s="63">
        <v>87916263</v>
      </c>
      <c r="G16" s="64">
        <v>89607419</v>
      </c>
      <c r="H16" s="65">
        <f t="shared" si="1"/>
        <v>1691156</v>
      </c>
      <c r="I16" s="65">
        <v>94983865</v>
      </c>
      <c r="J16" s="30">
        <f t="shared" si="2"/>
        <v>7.5203736742642215</v>
      </c>
      <c r="K16" s="31">
        <f t="shared" si="3"/>
        <v>1.9235985951768675</v>
      </c>
      <c r="L16" s="84">
        <v>-13383619</v>
      </c>
      <c r="M16" s="85">
        <v>-33705268</v>
      </c>
      <c r="N16" s="32">
        <f t="shared" si="4"/>
        <v>-45.741596499422165</v>
      </c>
      <c r="O16" s="31">
        <f t="shared" si="5"/>
        <v>-5.017482727032463</v>
      </c>
      <c r="P16" s="6"/>
      <c r="Q16" s="33"/>
    </row>
    <row r="17" spans="1:17" ht="13.5">
      <c r="A17" s="3"/>
      <c r="B17" s="29" t="s">
        <v>23</v>
      </c>
      <c r="C17" s="63">
        <v>225885153</v>
      </c>
      <c r="D17" s="64">
        <v>198759566</v>
      </c>
      <c r="E17" s="65">
        <f t="shared" si="0"/>
        <v>-27125587</v>
      </c>
      <c r="F17" s="63">
        <v>236467409</v>
      </c>
      <c r="G17" s="64">
        <v>202336520</v>
      </c>
      <c r="H17" s="65">
        <f t="shared" si="1"/>
        <v>-34130889</v>
      </c>
      <c r="I17" s="65">
        <v>198382868</v>
      </c>
      <c r="J17" s="42">
        <f t="shared" si="2"/>
        <v>-12.008574552042383</v>
      </c>
      <c r="K17" s="31">
        <f t="shared" si="3"/>
        <v>-14.433654576051957</v>
      </c>
      <c r="L17" s="88">
        <v>-13383619</v>
      </c>
      <c r="M17" s="85">
        <v>-33705268</v>
      </c>
      <c r="N17" s="32">
        <f t="shared" si="4"/>
        <v>202.6775194362601</v>
      </c>
      <c r="O17" s="31">
        <f t="shared" si="5"/>
        <v>101.26277292914567</v>
      </c>
      <c r="P17" s="6"/>
      <c r="Q17" s="33"/>
    </row>
    <row r="18" spans="1:17" ht="13.5">
      <c r="A18" s="3"/>
      <c r="B18" s="34" t="s">
        <v>24</v>
      </c>
      <c r="C18" s="66">
        <v>587968244</v>
      </c>
      <c r="D18" s="67">
        <v>574584625</v>
      </c>
      <c r="E18" s="68">
        <f t="shared" si="0"/>
        <v>-13383619</v>
      </c>
      <c r="F18" s="66">
        <v>627517146</v>
      </c>
      <c r="G18" s="67">
        <v>593811878</v>
      </c>
      <c r="H18" s="68">
        <f t="shared" si="1"/>
        <v>-33705268</v>
      </c>
      <c r="I18" s="68">
        <v>609839069</v>
      </c>
      <c r="J18" s="43">
        <f t="shared" si="2"/>
        <v>-2.276248613181905</v>
      </c>
      <c r="K18" s="36">
        <f t="shared" si="3"/>
        <v>-5.371210685612087</v>
      </c>
      <c r="L18" s="89">
        <v>-13383619</v>
      </c>
      <c r="M18" s="87">
        <v>-33705268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15080231</v>
      </c>
      <c r="D19" s="73">
        <v>-22951408</v>
      </c>
      <c r="E19" s="74">
        <f t="shared" si="0"/>
        <v>-38031639</v>
      </c>
      <c r="F19" s="75">
        <v>5417115</v>
      </c>
      <c r="G19" s="76">
        <v>-16716962</v>
      </c>
      <c r="H19" s="77">
        <f t="shared" si="1"/>
        <v>-22134077</v>
      </c>
      <c r="I19" s="77">
        <v>-10245714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37660541</v>
      </c>
      <c r="E22" s="65">
        <f t="shared" si="0"/>
        <v>37660541</v>
      </c>
      <c r="F22" s="63">
        <v>0</v>
      </c>
      <c r="G22" s="64">
        <v>9395652</v>
      </c>
      <c r="H22" s="65">
        <f t="shared" si="1"/>
        <v>9395652</v>
      </c>
      <c r="I22" s="65">
        <v>10473220</v>
      </c>
      <c r="J22" s="30">
        <f t="shared" si="2"/>
        <v>0</v>
      </c>
      <c r="K22" s="31">
        <f t="shared" si="3"/>
        <v>0</v>
      </c>
      <c r="L22" s="84">
        <v>89183276</v>
      </c>
      <c r="M22" s="85">
        <v>18105584</v>
      </c>
      <c r="N22" s="32">
        <f t="shared" si="4"/>
        <v>42.22825476830432</v>
      </c>
      <c r="O22" s="31">
        <f t="shared" si="5"/>
        <v>51.89366993077936</v>
      </c>
      <c r="P22" s="6"/>
      <c r="Q22" s="33"/>
    </row>
    <row r="23" spans="1:17" ht="13.5">
      <c r="A23" s="7"/>
      <c r="B23" s="29" t="s">
        <v>28</v>
      </c>
      <c r="C23" s="63">
        <v>15531529</v>
      </c>
      <c r="D23" s="64">
        <v>22726567</v>
      </c>
      <c r="E23" s="65">
        <f t="shared" si="0"/>
        <v>7195038</v>
      </c>
      <c r="F23" s="63">
        <v>14675756</v>
      </c>
      <c r="G23" s="64">
        <v>11500659</v>
      </c>
      <c r="H23" s="65">
        <f t="shared" si="1"/>
        <v>-3175097</v>
      </c>
      <c r="I23" s="65">
        <v>16956060</v>
      </c>
      <c r="J23" s="30">
        <f t="shared" si="2"/>
        <v>46.3253682235664</v>
      </c>
      <c r="K23" s="31">
        <f t="shared" si="3"/>
        <v>-21.634980848686773</v>
      </c>
      <c r="L23" s="84">
        <v>89183276</v>
      </c>
      <c r="M23" s="85">
        <v>18105584</v>
      </c>
      <c r="N23" s="32">
        <f t="shared" si="4"/>
        <v>8.067698701716228</v>
      </c>
      <c r="O23" s="31">
        <f t="shared" si="5"/>
        <v>-17.536562200920997</v>
      </c>
      <c r="P23" s="6"/>
      <c r="Q23" s="33"/>
    </row>
    <row r="24" spans="1:17" ht="13.5">
      <c r="A24" s="7"/>
      <c r="B24" s="29" t="s">
        <v>29</v>
      </c>
      <c r="C24" s="63">
        <v>31578710</v>
      </c>
      <c r="D24" s="64">
        <v>75906407</v>
      </c>
      <c r="E24" s="65">
        <f t="shared" si="0"/>
        <v>44327697</v>
      </c>
      <c r="F24" s="63">
        <v>31016971</v>
      </c>
      <c r="G24" s="64">
        <v>42902000</v>
      </c>
      <c r="H24" s="65">
        <f t="shared" si="1"/>
        <v>11885029</v>
      </c>
      <c r="I24" s="65">
        <v>71667000</v>
      </c>
      <c r="J24" s="30">
        <f t="shared" si="2"/>
        <v>140.37209563025215</v>
      </c>
      <c r="K24" s="31">
        <f t="shared" si="3"/>
        <v>38.31782607012142</v>
      </c>
      <c r="L24" s="84">
        <v>89183276</v>
      </c>
      <c r="M24" s="85">
        <v>18105584</v>
      </c>
      <c r="N24" s="32">
        <f t="shared" si="4"/>
        <v>49.70404652997946</v>
      </c>
      <c r="O24" s="31">
        <f t="shared" si="5"/>
        <v>65.64289227014163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89183276</v>
      </c>
      <c r="M25" s="85">
        <v>18105584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47110239</v>
      </c>
      <c r="D26" s="67">
        <v>136293515</v>
      </c>
      <c r="E26" s="68">
        <f t="shared" si="0"/>
        <v>89183276</v>
      </c>
      <c r="F26" s="66">
        <v>45692727</v>
      </c>
      <c r="G26" s="67">
        <v>63798311</v>
      </c>
      <c r="H26" s="68">
        <f t="shared" si="1"/>
        <v>18105584</v>
      </c>
      <c r="I26" s="68">
        <v>99096280</v>
      </c>
      <c r="J26" s="43">
        <f t="shared" si="2"/>
        <v>189.3076280084251</v>
      </c>
      <c r="K26" s="36">
        <f t="shared" si="3"/>
        <v>39.624651861991076</v>
      </c>
      <c r="L26" s="89">
        <v>89183276</v>
      </c>
      <c r="M26" s="87">
        <v>18105584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23087240</v>
      </c>
      <c r="D28" s="64">
        <v>157784721</v>
      </c>
      <c r="E28" s="65">
        <f t="shared" si="0"/>
        <v>134697481</v>
      </c>
      <c r="F28" s="63">
        <v>29670279</v>
      </c>
      <c r="G28" s="64">
        <v>13302293</v>
      </c>
      <c r="H28" s="65">
        <f t="shared" si="1"/>
        <v>-16367986</v>
      </c>
      <c r="I28" s="65">
        <v>28784610</v>
      </c>
      <c r="J28" s="30">
        <f t="shared" si="2"/>
        <v>583.4282530090214</v>
      </c>
      <c r="K28" s="31">
        <f t="shared" si="3"/>
        <v>-55.166269248765744</v>
      </c>
      <c r="L28" s="84">
        <v>1002457372</v>
      </c>
      <c r="M28" s="85">
        <v>18105584</v>
      </c>
      <c r="N28" s="32">
        <f t="shared" si="4"/>
        <v>13.436729058240694</v>
      </c>
      <c r="O28" s="31">
        <f t="shared" si="5"/>
        <v>-90.40297181245299</v>
      </c>
      <c r="P28" s="6"/>
      <c r="Q28" s="33"/>
    </row>
    <row r="29" spans="1:17" ht="13.5">
      <c r="A29" s="7"/>
      <c r="B29" s="29" t="s">
        <v>33</v>
      </c>
      <c r="C29" s="63">
        <v>8347895</v>
      </c>
      <c r="D29" s="64">
        <v>87823317</v>
      </c>
      <c r="E29" s="65">
        <f t="shared" si="0"/>
        <v>79475422</v>
      </c>
      <c r="F29" s="63">
        <v>7950000</v>
      </c>
      <c r="G29" s="64">
        <v>9225652</v>
      </c>
      <c r="H29" s="65">
        <f t="shared" si="1"/>
        <v>1275652</v>
      </c>
      <c r="I29" s="65">
        <v>10320869</v>
      </c>
      <c r="J29" s="30">
        <f t="shared" si="2"/>
        <v>952.0414667410167</v>
      </c>
      <c r="K29" s="31">
        <f t="shared" si="3"/>
        <v>16.045937106918238</v>
      </c>
      <c r="L29" s="84">
        <v>1002457372</v>
      </c>
      <c r="M29" s="85">
        <v>18105584</v>
      </c>
      <c r="N29" s="32">
        <f t="shared" si="4"/>
        <v>7.928060007323682</v>
      </c>
      <c r="O29" s="31">
        <f t="shared" si="5"/>
        <v>7.045627470508546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1002457372</v>
      </c>
      <c r="M30" s="85">
        <v>18105584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2631579</v>
      </c>
      <c r="D31" s="64">
        <v>329273372</v>
      </c>
      <c r="E31" s="65">
        <f t="shared" si="0"/>
        <v>326641793</v>
      </c>
      <c r="F31" s="63">
        <v>0</v>
      </c>
      <c r="G31" s="64">
        <v>10589910</v>
      </c>
      <c r="H31" s="65">
        <f t="shared" si="1"/>
        <v>10589910</v>
      </c>
      <c r="I31" s="65">
        <v>21090000</v>
      </c>
      <c r="J31" s="30">
        <f t="shared" si="2"/>
        <v>12412.387885752243</v>
      </c>
      <c r="K31" s="31">
        <f t="shared" si="3"/>
        <v>0</v>
      </c>
      <c r="L31" s="84">
        <v>1002457372</v>
      </c>
      <c r="M31" s="85">
        <v>18105584</v>
      </c>
      <c r="N31" s="32">
        <f t="shared" si="4"/>
        <v>32.584108025293666</v>
      </c>
      <c r="O31" s="31">
        <f t="shared" si="5"/>
        <v>58.489745484045145</v>
      </c>
      <c r="P31" s="6"/>
      <c r="Q31" s="33"/>
    </row>
    <row r="32" spans="1:17" ht="13.5">
      <c r="A32" s="7"/>
      <c r="B32" s="29" t="s">
        <v>36</v>
      </c>
      <c r="C32" s="63">
        <v>13043525</v>
      </c>
      <c r="D32" s="64">
        <v>474686201</v>
      </c>
      <c r="E32" s="65">
        <f t="shared" si="0"/>
        <v>461642676</v>
      </c>
      <c r="F32" s="63">
        <v>8072448</v>
      </c>
      <c r="G32" s="64">
        <v>30680456</v>
      </c>
      <c r="H32" s="65">
        <f t="shared" si="1"/>
        <v>22608008</v>
      </c>
      <c r="I32" s="65">
        <v>38900801</v>
      </c>
      <c r="J32" s="30">
        <f t="shared" si="2"/>
        <v>3539.2478336952627</v>
      </c>
      <c r="K32" s="31">
        <f t="shared" si="3"/>
        <v>280.0638418482225</v>
      </c>
      <c r="L32" s="84">
        <v>1002457372</v>
      </c>
      <c r="M32" s="85">
        <v>18105584</v>
      </c>
      <c r="N32" s="32">
        <f t="shared" si="4"/>
        <v>46.05110290914195</v>
      </c>
      <c r="O32" s="31">
        <f t="shared" si="5"/>
        <v>124.86759885789931</v>
      </c>
      <c r="P32" s="6"/>
      <c r="Q32" s="33"/>
    </row>
    <row r="33" spans="1:17" ht="14.25" thickBot="1">
      <c r="A33" s="7"/>
      <c r="B33" s="57" t="s">
        <v>37</v>
      </c>
      <c r="C33" s="81">
        <v>47110239</v>
      </c>
      <c r="D33" s="82">
        <v>1049567611</v>
      </c>
      <c r="E33" s="83">
        <f t="shared" si="0"/>
        <v>1002457372</v>
      </c>
      <c r="F33" s="81">
        <v>45692727</v>
      </c>
      <c r="G33" s="82">
        <v>63798311</v>
      </c>
      <c r="H33" s="83">
        <f t="shared" si="1"/>
        <v>18105584</v>
      </c>
      <c r="I33" s="83">
        <v>99096280</v>
      </c>
      <c r="J33" s="58">
        <f t="shared" si="2"/>
        <v>2127.897020433286</v>
      </c>
      <c r="K33" s="59">
        <f t="shared" si="3"/>
        <v>39.624651861991076</v>
      </c>
      <c r="L33" s="96">
        <v>1002457372</v>
      </c>
      <c r="M33" s="97">
        <v>18105584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249098304</v>
      </c>
      <c r="D8" s="64">
        <v>242150000</v>
      </c>
      <c r="E8" s="65">
        <f>($D8-$C8)</f>
        <v>-6948304</v>
      </c>
      <c r="F8" s="63">
        <v>264044202</v>
      </c>
      <c r="G8" s="64">
        <v>256668800</v>
      </c>
      <c r="H8" s="65">
        <f>($G8-$F8)</f>
        <v>-7375402</v>
      </c>
      <c r="I8" s="65">
        <v>273472759</v>
      </c>
      <c r="J8" s="30">
        <f>IF($C8=0,0,($E8/$C8)*100)</f>
        <v>-2.7893822994475306</v>
      </c>
      <c r="K8" s="31">
        <f>IF($F8=0,0,($H8/$F8)*100)</f>
        <v>-2.793245200665304</v>
      </c>
      <c r="L8" s="84">
        <v>1347346</v>
      </c>
      <c r="M8" s="85">
        <v>49811981</v>
      </c>
      <c r="N8" s="32">
        <f>IF($L8=0,0,($E8/$L8)*100)</f>
        <v>-515.7030191205525</v>
      </c>
      <c r="O8" s="31">
        <f>IF($M8=0,0,($H8/$M8)*100)</f>
        <v>-14.806481998778567</v>
      </c>
      <c r="P8" s="6"/>
      <c r="Q8" s="33"/>
    </row>
    <row r="9" spans="1:17" ht="13.5">
      <c r="A9" s="3"/>
      <c r="B9" s="29" t="s">
        <v>16</v>
      </c>
      <c r="C9" s="63">
        <v>650464413</v>
      </c>
      <c r="D9" s="64">
        <v>676329816</v>
      </c>
      <c r="E9" s="65">
        <f>($D9-$C9)</f>
        <v>25865403</v>
      </c>
      <c r="F9" s="63">
        <v>689426849</v>
      </c>
      <c r="G9" s="64">
        <v>753184819</v>
      </c>
      <c r="H9" s="65">
        <f>($G9-$F9)</f>
        <v>63757970</v>
      </c>
      <c r="I9" s="65">
        <v>845044732</v>
      </c>
      <c r="J9" s="30">
        <f>IF($C9=0,0,($E9/$C9)*100)</f>
        <v>3.9764516679254522</v>
      </c>
      <c r="K9" s="31">
        <f>IF($F9=0,0,($H9/$F9)*100)</f>
        <v>9.247967364845113</v>
      </c>
      <c r="L9" s="84">
        <v>1347346</v>
      </c>
      <c r="M9" s="85">
        <v>49811981</v>
      </c>
      <c r="N9" s="32">
        <f>IF($L9=0,0,($E9/$L9)*100)</f>
        <v>1919.7298244103592</v>
      </c>
      <c r="O9" s="31">
        <f>IF($M9=0,0,($H9/$M9)*100)</f>
        <v>127.99725833028002</v>
      </c>
      <c r="P9" s="6"/>
      <c r="Q9" s="33"/>
    </row>
    <row r="10" spans="1:17" ht="13.5">
      <c r="A10" s="3"/>
      <c r="B10" s="29" t="s">
        <v>17</v>
      </c>
      <c r="C10" s="63">
        <v>272606457</v>
      </c>
      <c r="D10" s="64">
        <v>255036704</v>
      </c>
      <c r="E10" s="65">
        <f aca="true" t="shared" si="0" ref="E10:E33">($D10-$C10)</f>
        <v>-17569753</v>
      </c>
      <c r="F10" s="63">
        <v>272473397</v>
      </c>
      <c r="G10" s="64">
        <v>265902810</v>
      </c>
      <c r="H10" s="65">
        <f aca="true" t="shared" si="1" ref="H10:H33">($G10-$F10)</f>
        <v>-6570587</v>
      </c>
      <c r="I10" s="65">
        <v>281771177</v>
      </c>
      <c r="J10" s="30">
        <f aca="true" t="shared" si="2" ref="J10:J33">IF($C10=0,0,($E10/$C10)*100)</f>
        <v>-6.445097887024738</v>
      </c>
      <c r="K10" s="31">
        <f aca="true" t="shared" si="3" ref="K10:K33">IF($F10=0,0,($H10/$F10)*100)</f>
        <v>-2.4114600075984667</v>
      </c>
      <c r="L10" s="84">
        <v>1347346</v>
      </c>
      <c r="M10" s="85">
        <v>49811981</v>
      </c>
      <c r="N10" s="32">
        <f aca="true" t="shared" si="4" ref="N10:N33">IF($L10=0,0,($E10/$L10)*100)</f>
        <v>-1304.0268052898068</v>
      </c>
      <c r="O10" s="31">
        <f aca="true" t="shared" si="5" ref="O10:O33">IF($M10=0,0,($H10/$M10)*100)</f>
        <v>-13.190776331501453</v>
      </c>
      <c r="P10" s="6"/>
      <c r="Q10" s="33"/>
    </row>
    <row r="11" spans="1:17" ht="13.5">
      <c r="A11" s="7"/>
      <c r="B11" s="34" t="s">
        <v>18</v>
      </c>
      <c r="C11" s="66">
        <v>1172169174</v>
      </c>
      <c r="D11" s="67">
        <v>1173516520</v>
      </c>
      <c r="E11" s="68">
        <f t="shared" si="0"/>
        <v>1347346</v>
      </c>
      <c r="F11" s="66">
        <v>1225944448</v>
      </c>
      <c r="G11" s="67">
        <v>1275756429</v>
      </c>
      <c r="H11" s="68">
        <f t="shared" si="1"/>
        <v>49811981</v>
      </c>
      <c r="I11" s="68">
        <v>1400288668</v>
      </c>
      <c r="J11" s="35">
        <f t="shared" si="2"/>
        <v>0.11494467094730132</v>
      </c>
      <c r="K11" s="36">
        <f t="shared" si="3"/>
        <v>4.063151562965437</v>
      </c>
      <c r="L11" s="86">
        <v>1347346</v>
      </c>
      <c r="M11" s="87">
        <v>49811981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387518184</v>
      </c>
      <c r="D13" s="64">
        <v>399803730</v>
      </c>
      <c r="E13" s="65">
        <f t="shared" si="0"/>
        <v>12285546</v>
      </c>
      <c r="F13" s="63">
        <v>408984845</v>
      </c>
      <c r="G13" s="64">
        <v>421616022</v>
      </c>
      <c r="H13" s="65">
        <f t="shared" si="1"/>
        <v>12631177</v>
      </c>
      <c r="I13" s="65">
        <v>446459741</v>
      </c>
      <c r="J13" s="30">
        <f t="shared" si="2"/>
        <v>3.170314712251025</v>
      </c>
      <c r="K13" s="31">
        <f t="shared" si="3"/>
        <v>3.0884217726942915</v>
      </c>
      <c r="L13" s="84">
        <v>20916383</v>
      </c>
      <c r="M13" s="85">
        <v>84459123</v>
      </c>
      <c r="N13" s="32">
        <f t="shared" si="4"/>
        <v>58.73647465721009</v>
      </c>
      <c r="O13" s="31">
        <f t="shared" si="5"/>
        <v>14.955373145420891</v>
      </c>
      <c r="P13" s="6"/>
      <c r="Q13" s="33"/>
    </row>
    <row r="14" spans="1:17" ht="13.5">
      <c r="A14" s="3"/>
      <c r="B14" s="29" t="s">
        <v>21</v>
      </c>
      <c r="C14" s="63">
        <v>23492000</v>
      </c>
      <c r="D14" s="64">
        <v>24901520</v>
      </c>
      <c r="E14" s="65">
        <f t="shared" si="0"/>
        <v>1409520</v>
      </c>
      <c r="F14" s="63">
        <v>23492000</v>
      </c>
      <c r="G14" s="64">
        <v>26395610</v>
      </c>
      <c r="H14" s="65">
        <f t="shared" si="1"/>
        <v>2903610</v>
      </c>
      <c r="I14" s="65">
        <v>27979346</v>
      </c>
      <c r="J14" s="30">
        <f t="shared" si="2"/>
        <v>6</v>
      </c>
      <c r="K14" s="31">
        <f t="shared" si="3"/>
        <v>12.359994891878086</v>
      </c>
      <c r="L14" s="84">
        <v>20916383</v>
      </c>
      <c r="M14" s="85">
        <v>84459123</v>
      </c>
      <c r="N14" s="32">
        <f t="shared" si="4"/>
        <v>6.738832426237367</v>
      </c>
      <c r="O14" s="31">
        <f t="shared" si="5"/>
        <v>3.437887935445411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20916383</v>
      </c>
      <c r="M15" s="85">
        <v>84459123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255609726</v>
      </c>
      <c r="D16" s="64">
        <v>275879707</v>
      </c>
      <c r="E16" s="65">
        <f t="shared" si="0"/>
        <v>20269981</v>
      </c>
      <c r="F16" s="63">
        <v>273855538</v>
      </c>
      <c r="G16" s="64">
        <v>318999702</v>
      </c>
      <c r="H16" s="65">
        <f t="shared" si="1"/>
        <v>45144164</v>
      </c>
      <c r="I16" s="65">
        <v>368859355</v>
      </c>
      <c r="J16" s="30">
        <f t="shared" si="2"/>
        <v>7.930050752450632</v>
      </c>
      <c r="K16" s="31">
        <f t="shared" si="3"/>
        <v>16.48466353088686</v>
      </c>
      <c r="L16" s="84">
        <v>20916383</v>
      </c>
      <c r="M16" s="85">
        <v>84459123</v>
      </c>
      <c r="N16" s="32">
        <f t="shared" si="4"/>
        <v>96.90958996113238</v>
      </c>
      <c r="O16" s="31">
        <f t="shared" si="5"/>
        <v>53.45090310729369</v>
      </c>
      <c r="P16" s="6"/>
      <c r="Q16" s="33"/>
    </row>
    <row r="17" spans="1:17" ht="13.5">
      <c r="A17" s="3"/>
      <c r="B17" s="29" t="s">
        <v>23</v>
      </c>
      <c r="C17" s="63">
        <v>562426596</v>
      </c>
      <c r="D17" s="64">
        <v>549377932</v>
      </c>
      <c r="E17" s="65">
        <f t="shared" si="0"/>
        <v>-13048664</v>
      </c>
      <c r="F17" s="63">
        <v>552095584</v>
      </c>
      <c r="G17" s="64">
        <v>575875756</v>
      </c>
      <c r="H17" s="65">
        <f t="shared" si="1"/>
        <v>23780172</v>
      </c>
      <c r="I17" s="65">
        <v>590212314</v>
      </c>
      <c r="J17" s="42">
        <f t="shared" si="2"/>
        <v>-2.320065248123508</v>
      </c>
      <c r="K17" s="31">
        <f t="shared" si="3"/>
        <v>4.307256331903572</v>
      </c>
      <c r="L17" s="88">
        <v>20916383</v>
      </c>
      <c r="M17" s="85">
        <v>84459123</v>
      </c>
      <c r="N17" s="32">
        <f t="shared" si="4"/>
        <v>-62.38489704457984</v>
      </c>
      <c r="O17" s="31">
        <f t="shared" si="5"/>
        <v>28.155835811840006</v>
      </c>
      <c r="P17" s="6"/>
      <c r="Q17" s="33"/>
    </row>
    <row r="18" spans="1:17" ht="13.5">
      <c r="A18" s="3"/>
      <c r="B18" s="34" t="s">
        <v>24</v>
      </c>
      <c r="C18" s="66">
        <v>1229046506</v>
      </c>
      <c r="D18" s="67">
        <v>1249962889</v>
      </c>
      <c r="E18" s="68">
        <f t="shared" si="0"/>
        <v>20916383</v>
      </c>
      <c r="F18" s="66">
        <v>1258427967</v>
      </c>
      <c r="G18" s="67">
        <v>1342887090</v>
      </c>
      <c r="H18" s="68">
        <f t="shared" si="1"/>
        <v>84459123</v>
      </c>
      <c r="I18" s="68">
        <v>1433510756</v>
      </c>
      <c r="J18" s="43">
        <f t="shared" si="2"/>
        <v>1.7018382052989622</v>
      </c>
      <c r="K18" s="36">
        <f t="shared" si="3"/>
        <v>6.711478544246308</v>
      </c>
      <c r="L18" s="89">
        <v>20916383</v>
      </c>
      <c r="M18" s="87">
        <v>84459123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-56877332</v>
      </c>
      <c r="D19" s="73">
        <v>-76446369</v>
      </c>
      <c r="E19" s="74">
        <f t="shared" si="0"/>
        <v>-19569037</v>
      </c>
      <c r="F19" s="75">
        <v>-32483519</v>
      </c>
      <c r="G19" s="76">
        <v>-67130661</v>
      </c>
      <c r="H19" s="77">
        <f t="shared" si="1"/>
        <v>-34647142</v>
      </c>
      <c r="I19" s="77">
        <v>-33222088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54000000</v>
      </c>
      <c r="D22" s="64">
        <v>90501078</v>
      </c>
      <c r="E22" s="65">
        <f t="shared" si="0"/>
        <v>36501078</v>
      </c>
      <c r="F22" s="63">
        <v>54000000</v>
      </c>
      <c r="G22" s="64">
        <v>64300000</v>
      </c>
      <c r="H22" s="65">
        <f t="shared" si="1"/>
        <v>10300000</v>
      </c>
      <c r="I22" s="65">
        <v>50000000</v>
      </c>
      <c r="J22" s="30">
        <f t="shared" si="2"/>
        <v>67.59458888888888</v>
      </c>
      <c r="K22" s="31">
        <f t="shared" si="3"/>
        <v>19.074074074074073</v>
      </c>
      <c r="L22" s="84">
        <v>127646963</v>
      </c>
      <c r="M22" s="85">
        <v>11214855</v>
      </c>
      <c r="N22" s="32">
        <f t="shared" si="4"/>
        <v>28.59533602848036</v>
      </c>
      <c r="O22" s="31">
        <f t="shared" si="5"/>
        <v>91.84247143632263</v>
      </c>
      <c r="P22" s="6"/>
      <c r="Q22" s="33"/>
    </row>
    <row r="23" spans="1:17" ht="13.5">
      <c r="A23" s="7"/>
      <c r="B23" s="29" t="s">
        <v>28</v>
      </c>
      <c r="C23" s="63">
        <v>21500000</v>
      </c>
      <c r="D23" s="64">
        <v>100981457</v>
      </c>
      <c r="E23" s="65">
        <f t="shared" si="0"/>
        <v>79481457</v>
      </c>
      <c r="F23" s="63">
        <v>20000000</v>
      </c>
      <c r="G23" s="64">
        <v>42000000</v>
      </c>
      <c r="H23" s="65">
        <f t="shared" si="1"/>
        <v>22000000</v>
      </c>
      <c r="I23" s="65">
        <v>35331369</v>
      </c>
      <c r="J23" s="30">
        <f t="shared" si="2"/>
        <v>369.6811953488372</v>
      </c>
      <c r="K23" s="31">
        <f t="shared" si="3"/>
        <v>110.00000000000001</v>
      </c>
      <c r="L23" s="84">
        <v>127646963</v>
      </c>
      <c r="M23" s="85">
        <v>11214855</v>
      </c>
      <c r="N23" s="32">
        <f t="shared" si="4"/>
        <v>62.26662595960077</v>
      </c>
      <c r="O23" s="31">
        <f t="shared" si="5"/>
        <v>196.16838559214543</v>
      </c>
      <c r="P23" s="6"/>
      <c r="Q23" s="33"/>
    </row>
    <row r="24" spans="1:17" ht="13.5">
      <c r="A24" s="7"/>
      <c r="B24" s="29" t="s">
        <v>29</v>
      </c>
      <c r="C24" s="63">
        <v>58529957</v>
      </c>
      <c r="D24" s="64">
        <v>70194385</v>
      </c>
      <c r="E24" s="65">
        <f t="shared" si="0"/>
        <v>11664428</v>
      </c>
      <c r="F24" s="63">
        <v>63248905</v>
      </c>
      <c r="G24" s="64">
        <v>42163760</v>
      </c>
      <c r="H24" s="65">
        <f t="shared" si="1"/>
        <v>-21085145</v>
      </c>
      <c r="I24" s="65">
        <v>68992750</v>
      </c>
      <c r="J24" s="30">
        <f t="shared" si="2"/>
        <v>19.928987817298413</v>
      </c>
      <c r="K24" s="31">
        <f t="shared" si="3"/>
        <v>-33.33677476313622</v>
      </c>
      <c r="L24" s="84">
        <v>127646963</v>
      </c>
      <c r="M24" s="85">
        <v>11214855</v>
      </c>
      <c r="N24" s="32">
        <f t="shared" si="4"/>
        <v>9.138038011918857</v>
      </c>
      <c r="O24" s="31">
        <f t="shared" si="5"/>
        <v>-188.01085702846805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127646963</v>
      </c>
      <c r="M25" s="85">
        <v>11214855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134029957</v>
      </c>
      <c r="D26" s="67">
        <v>261676920</v>
      </c>
      <c r="E26" s="68">
        <f t="shared" si="0"/>
        <v>127646963</v>
      </c>
      <c r="F26" s="66">
        <v>137248905</v>
      </c>
      <c r="G26" s="67">
        <v>148463760</v>
      </c>
      <c r="H26" s="68">
        <f t="shared" si="1"/>
        <v>11214855</v>
      </c>
      <c r="I26" s="68">
        <v>154324119</v>
      </c>
      <c r="J26" s="43">
        <f t="shared" si="2"/>
        <v>95.237636314395</v>
      </c>
      <c r="K26" s="36">
        <f t="shared" si="3"/>
        <v>8.171179944932893</v>
      </c>
      <c r="L26" s="89">
        <v>127646963</v>
      </c>
      <c r="M26" s="87">
        <v>11214855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49472000</v>
      </c>
      <c r="D28" s="64">
        <v>48503920</v>
      </c>
      <c r="E28" s="65">
        <f t="shared" si="0"/>
        <v>-968080</v>
      </c>
      <c r="F28" s="63">
        <v>52036000</v>
      </c>
      <c r="G28" s="64">
        <v>40075000</v>
      </c>
      <c r="H28" s="65">
        <f t="shared" si="1"/>
        <v>-11961000</v>
      </c>
      <c r="I28" s="65">
        <v>13481369</v>
      </c>
      <c r="J28" s="30">
        <f t="shared" si="2"/>
        <v>-1.9568240620957311</v>
      </c>
      <c r="K28" s="31">
        <f t="shared" si="3"/>
        <v>-22.986009685602276</v>
      </c>
      <c r="L28" s="84">
        <v>127646963</v>
      </c>
      <c r="M28" s="85">
        <v>11214855</v>
      </c>
      <c r="N28" s="32">
        <f t="shared" si="4"/>
        <v>-0.7584042559633792</v>
      </c>
      <c r="O28" s="31">
        <f t="shared" si="5"/>
        <v>-106.65318454852961</v>
      </c>
      <c r="P28" s="6"/>
      <c r="Q28" s="33"/>
    </row>
    <row r="29" spans="1:17" ht="13.5">
      <c r="A29" s="7"/>
      <c r="B29" s="29" t="s">
        <v>33</v>
      </c>
      <c r="C29" s="63">
        <v>20040000</v>
      </c>
      <c r="D29" s="64">
        <v>33550600</v>
      </c>
      <c r="E29" s="65">
        <f t="shared" si="0"/>
        <v>13510600</v>
      </c>
      <c r="F29" s="63">
        <v>21400000</v>
      </c>
      <c r="G29" s="64">
        <v>32000000</v>
      </c>
      <c r="H29" s="65">
        <f t="shared" si="1"/>
        <v>10600000</v>
      </c>
      <c r="I29" s="65">
        <v>30000000</v>
      </c>
      <c r="J29" s="30">
        <f t="shared" si="2"/>
        <v>67.41816367265469</v>
      </c>
      <c r="K29" s="31">
        <f t="shared" si="3"/>
        <v>49.532710280373834</v>
      </c>
      <c r="L29" s="84">
        <v>127646963</v>
      </c>
      <c r="M29" s="85">
        <v>11214855</v>
      </c>
      <c r="N29" s="32">
        <f t="shared" si="4"/>
        <v>10.584348959402973</v>
      </c>
      <c r="O29" s="31">
        <f t="shared" si="5"/>
        <v>94.51749487621552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26438832</v>
      </c>
      <c r="E30" s="65">
        <f t="shared" si="0"/>
        <v>26438832</v>
      </c>
      <c r="F30" s="63">
        <v>0</v>
      </c>
      <c r="G30" s="64">
        <v>13286760</v>
      </c>
      <c r="H30" s="65">
        <f t="shared" si="1"/>
        <v>13286760</v>
      </c>
      <c r="I30" s="65">
        <v>39479750</v>
      </c>
      <c r="J30" s="30">
        <f t="shared" si="2"/>
        <v>0</v>
      </c>
      <c r="K30" s="31">
        <f t="shared" si="3"/>
        <v>0</v>
      </c>
      <c r="L30" s="84">
        <v>127646963</v>
      </c>
      <c r="M30" s="85">
        <v>11214855</v>
      </c>
      <c r="N30" s="32">
        <f t="shared" si="4"/>
        <v>20.71246458092387</v>
      </c>
      <c r="O30" s="31">
        <f t="shared" si="5"/>
        <v>118.47464813410427</v>
      </c>
      <c r="P30" s="6"/>
      <c r="Q30" s="33"/>
    </row>
    <row r="31" spans="1:17" ht="13.5">
      <c r="A31" s="7"/>
      <c r="B31" s="29" t="s">
        <v>35</v>
      </c>
      <c r="C31" s="63">
        <v>6038000</v>
      </c>
      <c r="D31" s="64">
        <v>46693776</v>
      </c>
      <c r="E31" s="65">
        <f t="shared" si="0"/>
        <v>40655776</v>
      </c>
      <c r="F31" s="63">
        <v>6000000</v>
      </c>
      <c r="G31" s="64">
        <v>4000000</v>
      </c>
      <c r="H31" s="65">
        <f t="shared" si="1"/>
        <v>-2000000</v>
      </c>
      <c r="I31" s="65">
        <v>14506000</v>
      </c>
      <c r="J31" s="30">
        <f t="shared" si="2"/>
        <v>673.3318317323617</v>
      </c>
      <c r="K31" s="31">
        <f t="shared" si="3"/>
        <v>-33.33333333333333</v>
      </c>
      <c r="L31" s="84">
        <v>127646963</v>
      </c>
      <c r="M31" s="85">
        <v>11214855</v>
      </c>
      <c r="N31" s="32">
        <f t="shared" si="4"/>
        <v>31.850171006418698</v>
      </c>
      <c r="O31" s="31">
        <f t="shared" si="5"/>
        <v>-17.833489599285947</v>
      </c>
      <c r="P31" s="6"/>
      <c r="Q31" s="33"/>
    </row>
    <row r="32" spans="1:17" ht="13.5">
      <c r="A32" s="7"/>
      <c r="B32" s="29" t="s">
        <v>36</v>
      </c>
      <c r="C32" s="63">
        <v>58479957</v>
      </c>
      <c r="D32" s="64">
        <v>106489792</v>
      </c>
      <c r="E32" s="65">
        <f t="shared" si="0"/>
        <v>48009835</v>
      </c>
      <c r="F32" s="63">
        <v>57812905</v>
      </c>
      <c r="G32" s="64">
        <v>59102000</v>
      </c>
      <c r="H32" s="65">
        <f t="shared" si="1"/>
        <v>1289095</v>
      </c>
      <c r="I32" s="65">
        <v>56857000</v>
      </c>
      <c r="J32" s="30">
        <f t="shared" si="2"/>
        <v>82.09622144558007</v>
      </c>
      <c r="K32" s="31">
        <f t="shared" si="3"/>
        <v>2.229770325500855</v>
      </c>
      <c r="L32" s="84">
        <v>127646963</v>
      </c>
      <c r="M32" s="85">
        <v>11214855</v>
      </c>
      <c r="N32" s="32">
        <f t="shared" si="4"/>
        <v>37.611419709217834</v>
      </c>
      <c r="O32" s="31">
        <f t="shared" si="5"/>
        <v>11.494531137495759</v>
      </c>
      <c r="P32" s="6"/>
      <c r="Q32" s="33"/>
    </row>
    <row r="33" spans="1:17" ht="14.25" thickBot="1">
      <c r="A33" s="7"/>
      <c r="B33" s="57" t="s">
        <v>37</v>
      </c>
      <c r="C33" s="81">
        <v>134029957</v>
      </c>
      <c r="D33" s="82">
        <v>261676920</v>
      </c>
      <c r="E33" s="83">
        <f t="shared" si="0"/>
        <v>127646963</v>
      </c>
      <c r="F33" s="81">
        <v>137248905</v>
      </c>
      <c r="G33" s="82">
        <v>148463760</v>
      </c>
      <c r="H33" s="83">
        <f t="shared" si="1"/>
        <v>11214855</v>
      </c>
      <c r="I33" s="83">
        <v>154324119</v>
      </c>
      <c r="J33" s="58">
        <f t="shared" si="2"/>
        <v>95.237636314395</v>
      </c>
      <c r="K33" s="59">
        <f t="shared" si="3"/>
        <v>8.171179944932893</v>
      </c>
      <c r="L33" s="96">
        <v>127646963</v>
      </c>
      <c r="M33" s="97">
        <v>11214855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69363400</v>
      </c>
      <c r="D8" s="64">
        <v>69193000</v>
      </c>
      <c r="E8" s="65">
        <f>($D8-$C8)</f>
        <v>-170400</v>
      </c>
      <c r="F8" s="63">
        <v>75197300</v>
      </c>
      <c r="G8" s="64">
        <v>74821900</v>
      </c>
      <c r="H8" s="65">
        <f>($G8-$F8)</f>
        <v>-375400</v>
      </c>
      <c r="I8" s="65">
        <v>80901000</v>
      </c>
      <c r="J8" s="30">
        <f>IF($C8=0,0,($E8/$C8)*100)</f>
        <v>-0.24566269819530184</v>
      </c>
      <c r="K8" s="31">
        <f>IF($F8=0,0,($H8/$F8)*100)</f>
        <v>-0.4992200517837742</v>
      </c>
      <c r="L8" s="84">
        <v>-39435354</v>
      </c>
      <c r="M8" s="85">
        <v>-36459100</v>
      </c>
      <c r="N8" s="32">
        <f>IF($L8=0,0,($E8/$L8)*100)</f>
        <v>0.43209958252181535</v>
      </c>
      <c r="O8" s="31">
        <f>IF($M8=0,0,($H8/$M8)*100)</f>
        <v>1.0296469194247801</v>
      </c>
      <c r="P8" s="6"/>
      <c r="Q8" s="33"/>
    </row>
    <row r="9" spans="1:17" ht="13.5">
      <c r="A9" s="3"/>
      <c r="B9" s="29" t="s">
        <v>16</v>
      </c>
      <c r="C9" s="63">
        <v>177294500</v>
      </c>
      <c r="D9" s="64">
        <v>178098200</v>
      </c>
      <c r="E9" s="65">
        <f>($D9-$C9)</f>
        <v>803700</v>
      </c>
      <c r="F9" s="63">
        <v>191862700</v>
      </c>
      <c r="G9" s="64">
        <v>198372800</v>
      </c>
      <c r="H9" s="65">
        <f>($G9-$F9)</f>
        <v>6510100</v>
      </c>
      <c r="I9" s="65">
        <v>217047100</v>
      </c>
      <c r="J9" s="30">
        <f>IF($C9=0,0,($E9/$C9)*100)</f>
        <v>0.4533135545659905</v>
      </c>
      <c r="K9" s="31">
        <f>IF($F9=0,0,($H9/$F9)*100)</f>
        <v>3.393103505788254</v>
      </c>
      <c r="L9" s="84">
        <v>-39435354</v>
      </c>
      <c r="M9" s="85">
        <v>-36459100</v>
      </c>
      <c r="N9" s="32">
        <f>IF($L9=0,0,($E9/$L9)*100)</f>
        <v>-2.0380189816477876</v>
      </c>
      <c r="O9" s="31">
        <f>IF($M9=0,0,($H9/$M9)*100)</f>
        <v>-17.855898801670914</v>
      </c>
      <c r="P9" s="6"/>
      <c r="Q9" s="33"/>
    </row>
    <row r="10" spans="1:17" ht="13.5">
      <c r="A10" s="3"/>
      <c r="B10" s="29" t="s">
        <v>17</v>
      </c>
      <c r="C10" s="63">
        <v>127282167</v>
      </c>
      <c r="D10" s="64">
        <v>87213513</v>
      </c>
      <c r="E10" s="65">
        <f aca="true" t="shared" si="0" ref="E10:E33">($D10-$C10)</f>
        <v>-40068654</v>
      </c>
      <c r="F10" s="63">
        <v>129256400</v>
      </c>
      <c r="G10" s="64">
        <v>86662600</v>
      </c>
      <c r="H10" s="65">
        <f aca="true" t="shared" si="1" ref="H10:H33">($G10-$F10)</f>
        <v>-42593800</v>
      </c>
      <c r="I10" s="65">
        <v>93584752</v>
      </c>
      <c r="J10" s="30">
        <f aca="true" t="shared" si="2" ref="J10:J33">IF($C10=0,0,($E10/$C10)*100)</f>
        <v>-31.480178994752663</v>
      </c>
      <c r="K10" s="31">
        <f aca="true" t="shared" si="3" ref="K10:K33">IF($F10=0,0,($H10/$F10)*100)</f>
        <v>-32.952952426340204</v>
      </c>
      <c r="L10" s="84">
        <v>-39435354</v>
      </c>
      <c r="M10" s="85">
        <v>-36459100</v>
      </c>
      <c r="N10" s="32">
        <f aca="true" t="shared" si="4" ref="N10:N33">IF($L10=0,0,($E10/$L10)*100)</f>
        <v>101.60591939912598</v>
      </c>
      <c r="O10" s="31">
        <f aca="true" t="shared" si="5" ref="O10:O33">IF($M10=0,0,($H10/$M10)*100)</f>
        <v>116.82625188224614</v>
      </c>
      <c r="P10" s="6"/>
      <c r="Q10" s="33"/>
    </row>
    <row r="11" spans="1:17" ht="13.5">
      <c r="A11" s="7"/>
      <c r="B11" s="34" t="s">
        <v>18</v>
      </c>
      <c r="C11" s="66">
        <v>373940067</v>
      </c>
      <c r="D11" s="67">
        <v>334504713</v>
      </c>
      <c r="E11" s="68">
        <f t="shared" si="0"/>
        <v>-39435354</v>
      </c>
      <c r="F11" s="66">
        <v>396316400</v>
      </c>
      <c r="G11" s="67">
        <v>359857300</v>
      </c>
      <c r="H11" s="68">
        <f t="shared" si="1"/>
        <v>-36459100</v>
      </c>
      <c r="I11" s="68">
        <v>391532852</v>
      </c>
      <c r="J11" s="35">
        <f t="shared" si="2"/>
        <v>-10.5459022662046</v>
      </c>
      <c r="K11" s="36">
        <f t="shared" si="3"/>
        <v>-9.199493132254934</v>
      </c>
      <c r="L11" s="86">
        <v>-39435354</v>
      </c>
      <c r="M11" s="87">
        <v>-36459100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131658200</v>
      </c>
      <c r="D13" s="64">
        <v>139129060</v>
      </c>
      <c r="E13" s="65">
        <f t="shared" si="0"/>
        <v>7470860</v>
      </c>
      <c r="F13" s="63">
        <v>140552500</v>
      </c>
      <c r="G13" s="64">
        <v>149032626</v>
      </c>
      <c r="H13" s="65">
        <f t="shared" si="1"/>
        <v>8480126</v>
      </c>
      <c r="I13" s="65">
        <v>160743150</v>
      </c>
      <c r="J13" s="30">
        <f t="shared" si="2"/>
        <v>5.6744357738446976</v>
      </c>
      <c r="K13" s="31">
        <f t="shared" si="3"/>
        <v>6.033422386652674</v>
      </c>
      <c r="L13" s="84">
        <v>-39892882</v>
      </c>
      <c r="M13" s="85">
        <v>-40928032</v>
      </c>
      <c r="N13" s="32">
        <f t="shared" si="4"/>
        <v>-18.72730077511071</v>
      </c>
      <c r="O13" s="31">
        <f t="shared" si="5"/>
        <v>-20.71960362032555</v>
      </c>
      <c r="P13" s="6"/>
      <c r="Q13" s="33"/>
    </row>
    <row r="14" spans="1:17" ht="13.5">
      <c r="A14" s="3"/>
      <c r="B14" s="29" t="s">
        <v>21</v>
      </c>
      <c r="C14" s="63">
        <v>9904900</v>
      </c>
      <c r="D14" s="64">
        <v>11267458</v>
      </c>
      <c r="E14" s="65">
        <f t="shared" si="0"/>
        <v>1362558</v>
      </c>
      <c r="F14" s="63">
        <v>10507000</v>
      </c>
      <c r="G14" s="64">
        <v>12317432</v>
      </c>
      <c r="H14" s="65">
        <f t="shared" si="1"/>
        <v>1810432</v>
      </c>
      <c r="I14" s="65">
        <v>13328914</v>
      </c>
      <c r="J14" s="30">
        <f t="shared" si="2"/>
        <v>13.756403396298802</v>
      </c>
      <c r="K14" s="31">
        <f t="shared" si="3"/>
        <v>17.23072237555915</v>
      </c>
      <c r="L14" s="84">
        <v>-39892882</v>
      </c>
      <c r="M14" s="85">
        <v>-40928032</v>
      </c>
      <c r="N14" s="32">
        <f t="shared" si="4"/>
        <v>-3.415541649760977</v>
      </c>
      <c r="O14" s="31">
        <f t="shared" si="5"/>
        <v>-4.423452366339041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-39892882</v>
      </c>
      <c r="M15" s="85">
        <v>-40928032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88571300</v>
      </c>
      <c r="D16" s="64">
        <v>88404190</v>
      </c>
      <c r="E16" s="65">
        <f t="shared" si="0"/>
        <v>-167110</v>
      </c>
      <c r="F16" s="63">
        <v>95649100</v>
      </c>
      <c r="G16" s="64">
        <v>99816900</v>
      </c>
      <c r="H16" s="65">
        <f t="shared" si="1"/>
        <v>4167800</v>
      </c>
      <c r="I16" s="65">
        <v>109679300</v>
      </c>
      <c r="J16" s="30">
        <f t="shared" si="2"/>
        <v>-0.1886728545251114</v>
      </c>
      <c r="K16" s="31">
        <f t="shared" si="3"/>
        <v>4.357385485069907</v>
      </c>
      <c r="L16" s="84">
        <v>-39892882</v>
      </c>
      <c r="M16" s="85">
        <v>-40928032</v>
      </c>
      <c r="N16" s="32">
        <f t="shared" si="4"/>
        <v>0.4188967846444386</v>
      </c>
      <c r="O16" s="31">
        <f t="shared" si="5"/>
        <v>-10.18324066986656</v>
      </c>
      <c r="P16" s="6"/>
      <c r="Q16" s="33"/>
    </row>
    <row r="17" spans="1:17" ht="13.5">
      <c r="A17" s="3"/>
      <c r="B17" s="29" t="s">
        <v>23</v>
      </c>
      <c r="C17" s="63">
        <v>153563000</v>
      </c>
      <c r="D17" s="64">
        <v>105003810</v>
      </c>
      <c r="E17" s="65">
        <f t="shared" si="0"/>
        <v>-48559190</v>
      </c>
      <c r="F17" s="63">
        <v>155331990</v>
      </c>
      <c r="G17" s="64">
        <v>99945600</v>
      </c>
      <c r="H17" s="65">
        <f t="shared" si="1"/>
        <v>-55386390</v>
      </c>
      <c r="I17" s="65">
        <v>105451650</v>
      </c>
      <c r="J17" s="42">
        <f t="shared" si="2"/>
        <v>-31.621673189505284</v>
      </c>
      <c r="K17" s="31">
        <f t="shared" si="3"/>
        <v>-35.6567826112316</v>
      </c>
      <c r="L17" s="88">
        <v>-39892882</v>
      </c>
      <c r="M17" s="85">
        <v>-40928032</v>
      </c>
      <c r="N17" s="32">
        <f t="shared" si="4"/>
        <v>121.72394564022724</v>
      </c>
      <c r="O17" s="31">
        <f t="shared" si="5"/>
        <v>135.32629665653116</v>
      </c>
      <c r="P17" s="6"/>
      <c r="Q17" s="33"/>
    </row>
    <row r="18" spans="1:17" ht="13.5">
      <c r="A18" s="3"/>
      <c r="B18" s="34" t="s">
        <v>24</v>
      </c>
      <c r="C18" s="66">
        <v>383697400</v>
      </c>
      <c r="D18" s="67">
        <v>343804518</v>
      </c>
      <c r="E18" s="68">
        <f t="shared" si="0"/>
        <v>-39892882</v>
      </c>
      <c r="F18" s="66">
        <v>402040590</v>
      </c>
      <c r="G18" s="67">
        <v>361112558</v>
      </c>
      <c r="H18" s="68">
        <f t="shared" si="1"/>
        <v>-40928032</v>
      </c>
      <c r="I18" s="68">
        <v>389203014</v>
      </c>
      <c r="J18" s="43">
        <f t="shared" si="2"/>
        <v>-10.396964378700508</v>
      </c>
      <c r="K18" s="36">
        <f t="shared" si="3"/>
        <v>-10.180074603910018</v>
      </c>
      <c r="L18" s="89">
        <v>-39892882</v>
      </c>
      <c r="M18" s="87">
        <v>-40928032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-9757333</v>
      </c>
      <c r="D19" s="73">
        <v>-9299805</v>
      </c>
      <c r="E19" s="74">
        <f t="shared" si="0"/>
        <v>457528</v>
      </c>
      <c r="F19" s="75">
        <v>-5724190</v>
      </c>
      <c r="G19" s="76">
        <v>-1255258</v>
      </c>
      <c r="H19" s="77">
        <f t="shared" si="1"/>
        <v>4468932</v>
      </c>
      <c r="I19" s="77">
        <v>2329838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11398100</v>
      </c>
      <c r="D22" s="64">
        <v>6970082</v>
      </c>
      <c r="E22" s="65">
        <f t="shared" si="0"/>
        <v>-4428018</v>
      </c>
      <c r="F22" s="63">
        <v>8762800</v>
      </c>
      <c r="G22" s="64">
        <v>2176600</v>
      </c>
      <c r="H22" s="65">
        <f t="shared" si="1"/>
        <v>-6586200</v>
      </c>
      <c r="I22" s="65">
        <v>2262700</v>
      </c>
      <c r="J22" s="30">
        <f t="shared" si="2"/>
        <v>-38.848737947552664</v>
      </c>
      <c r="K22" s="31">
        <f t="shared" si="3"/>
        <v>-75.16090747249737</v>
      </c>
      <c r="L22" s="84">
        <v>-10268199</v>
      </c>
      <c r="M22" s="85">
        <v>5974700</v>
      </c>
      <c r="N22" s="32">
        <f t="shared" si="4"/>
        <v>43.123609115873194</v>
      </c>
      <c r="O22" s="31">
        <f t="shared" si="5"/>
        <v>-110.23482350578271</v>
      </c>
      <c r="P22" s="6"/>
      <c r="Q22" s="33"/>
    </row>
    <row r="23" spans="1:17" ht="13.5">
      <c r="A23" s="7"/>
      <c r="B23" s="29" t="s">
        <v>28</v>
      </c>
      <c r="C23" s="63">
        <v>12547805</v>
      </c>
      <c r="D23" s="64">
        <v>14008870</v>
      </c>
      <c r="E23" s="65">
        <f t="shared" si="0"/>
        <v>1461065</v>
      </c>
      <c r="F23" s="63">
        <v>9277400</v>
      </c>
      <c r="G23" s="64">
        <v>23892300</v>
      </c>
      <c r="H23" s="65">
        <f t="shared" si="1"/>
        <v>14614900</v>
      </c>
      <c r="I23" s="65">
        <v>12020100</v>
      </c>
      <c r="J23" s="30">
        <f t="shared" si="2"/>
        <v>11.64398872950289</v>
      </c>
      <c r="K23" s="31">
        <f t="shared" si="3"/>
        <v>157.532282751633</v>
      </c>
      <c r="L23" s="84">
        <v>-10268199</v>
      </c>
      <c r="M23" s="85">
        <v>5974700</v>
      </c>
      <c r="N23" s="32">
        <f t="shared" si="4"/>
        <v>-14.229028868645807</v>
      </c>
      <c r="O23" s="31">
        <f t="shared" si="5"/>
        <v>244.6131186503088</v>
      </c>
      <c r="P23" s="6"/>
      <c r="Q23" s="33"/>
    </row>
    <row r="24" spans="1:17" ht="13.5">
      <c r="A24" s="7"/>
      <c r="B24" s="29" t="s">
        <v>29</v>
      </c>
      <c r="C24" s="63">
        <v>17092333</v>
      </c>
      <c r="D24" s="64">
        <v>9791087</v>
      </c>
      <c r="E24" s="65">
        <f t="shared" si="0"/>
        <v>-7301246</v>
      </c>
      <c r="F24" s="63">
        <v>14352500</v>
      </c>
      <c r="G24" s="64">
        <v>12298500</v>
      </c>
      <c r="H24" s="65">
        <f t="shared" si="1"/>
        <v>-2054000</v>
      </c>
      <c r="I24" s="65">
        <v>12349348</v>
      </c>
      <c r="J24" s="30">
        <f t="shared" si="2"/>
        <v>-42.716497507976236</v>
      </c>
      <c r="K24" s="31">
        <f t="shared" si="3"/>
        <v>-14.311095627939382</v>
      </c>
      <c r="L24" s="84">
        <v>-10268199</v>
      </c>
      <c r="M24" s="85">
        <v>5974700</v>
      </c>
      <c r="N24" s="32">
        <f t="shared" si="4"/>
        <v>71.10541975277262</v>
      </c>
      <c r="O24" s="31">
        <f t="shared" si="5"/>
        <v>-34.378295144526085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-10268199</v>
      </c>
      <c r="M25" s="85">
        <v>5974700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41038238</v>
      </c>
      <c r="D26" s="67">
        <v>30770039</v>
      </c>
      <c r="E26" s="68">
        <f t="shared" si="0"/>
        <v>-10268199</v>
      </c>
      <c r="F26" s="66">
        <v>32392700</v>
      </c>
      <c r="G26" s="67">
        <v>38367400</v>
      </c>
      <c r="H26" s="68">
        <f t="shared" si="1"/>
        <v>5974700</v>
      </c>
      <c r="I26" s="68">
        <v>26632148</v>
      </c>
      <c r="J26" s="43">
        <f t="shared" si="2"/>
        <v>-25.021052317109714</v>
      </c>
      <c r="K26" s="36">
        <f t="shared" si="3"/>
        <v>18.444587823799807</v>
      </c>
      <c r="L26" s="89">
        <v>-10268199</v>
      </c>
      <c r="M26" s="87">
        <v>5974700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8970833</v>
      </c>
      <c r="D28" s="64">
        <v>1295000</v>
      </c>
      <c r="E28" s="65">
        <f t="shared" si="0"/>
        <v>-7675833</v>
      </c>
      <c r="F28" s="63">
        <v>9472500</v>
      </c>
      <c r="G28" s="64">
        <v>1047500</v>
      </c>
      <c r="H28" s="65">
        <f t="shared" si="1"/>
        <v>-8425000</v>
      </c>
      <c r="I28" s="65">
        <v>1097500</v>
      </c>
      <c r="J28" s="30">
        <f t="shared" si="2"/>
        <v>-85.56432830708141</v>
      </c>
      <c r="K28" s="31">
        <f t="shared" si="3"/>
        <v>-88.94167326471364</v>
      </c>
      <c r="L28" s="84">
        <v>6170501</v>
      </c>
      <c r="M28" s="85">
        <v>26569020</v>
      </c>
      <c r="N28" s="32">
        <f t="shared" si="4"/>
        <v>-124.39562038803655</v>
      </c>
      <c r="O28" s="31">
        <f t="shared" si="5"/>
        <v>-31.70986359301171</v>
      </c>
      <c r="P28" s="6"/>
      <c r="Q28" s="33"/>
    </row>
    <row r="29" spans="1:17" ht="13.5">
      <c r="A29" s="7"/>
      <c r="B29" s="29" t="s">
        <v>33</v>
      </c>
      <c r="C29" s="63">
        <v>9953100</v>
      </c>
      <c r="D29" s="64">
        <v>1516652</v>
      </c>
      <c r="E29" s="65">
        <f t="shared" si="0"/>
        <v>-8436448</v>
      </c>
      <c r="F29" s="63">
        <v>10927400</v>
      </c>
      <c r="G29" s="64">
        <v>4119000</v>
      </c>
      <c r="H29" s="65">
        <f t="shared" si="1"/>
        <v>-6808400</v>
      </c>
      <c r="I29" s="65">
        <v>6400500</v>
      </c>
      <c r="J29" s="30">
        <f t="shared" si="2"/>
        <v>-84.76201384493274</v>
      </c>
      <c r="K29" s="31">
        <f t="shared" si="3"/>
        <v>-62.30576349360324</v>
      </c>
      <c r="L29" s="84">
        <v>6170501</v>
      </c>
      <c r="M29" s="85">
        <v>26569020</v>
      </c>
      <c r="N29" s="32">
        <f t="shared" si="4"/>
        <v>-136.72225318495208</v>
      </c>
      <c r="O29" s="31">
        <f t="shared" si="5"/>
        <v>-25.625333565182306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6170501</v>
      </c>
      <c r="M30" s="85">
        <v>26569020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9840000</v>
      </c>
      <c r="D31" s="64">
        <v>11873538</v>
      </c>
      <c r="E31" s="65">
        <f t="shared" si="0"/>
        <v>2033538</v>
      </c>
      <c r="F31" s="63">
        <v>7470000</v>
      </c>
      <c r="G31" s="64">
        <v>16565000</v>
      </c>
      <c r="H31" s="65">
        <f t="shared" si="1"/>
        <v>9095000</v>
      </c>
      <c r="I31" s="65">
        <v>13608348</v>
      </c>
      <c r="J31" s="30">
        <f t="shared" si="2"/>
        <v>20.666036585365855</v>
      </c>
      <c r="K31" s="31">
        <f t="shared" si="3"/>
        <v>121.75368139223562</v>
      </c>
      <c r="L31" s="84">
        <v>6170501</v>
      </c>
      <c r="M31" s="85">
        <v>26569020</v>
      </c>
      <c r="N31" s="32">
        <f t="shared" si="4"/>
        <v>32.95580050955344</v>
      </c>
      <c r="O31" s="31">
        <f t="shared" si="5"/>
        <v>34.23159755233727</v>
      </c>
      <c r="P31" s="6"/>
      <c r="Q31" s="33"/>
    </row>
    <row r="32" spans="1:17" ht="13.5">
      <c r="A32" s="7"/>
      <c r="B32" s="29" t="s">
        <v>36</v>
      </c>
      <c r="C32" s="63">
        <v>12274305</v>
      </c>
      <c r="D32" s="64">
        <v>32523549</v>
      </c>
      <c r="E32" s="65">
        <f t="shared" si="0"/>
        <v>20249244</v>
      </c>
      <c r="F32" s="63">
        <v>4522800</v>
      </c>
      <c r="G32" s="64">
        <v>37230220</v>
      </c>
      <c r="H32" s="65">
        <f t="shared" si="1"/>
        <v>32707420</v>
      </c>
      <c r="I32" s="65">
        <v>15109250</v>
      </c>
      <c r="J32" s="30">
        <f t="shared" si="2"/>
        <v>164.97263185166085</v>
      </c>
      <c r="K32" s="31">
        <f t="shared" si="3"/>
        <v>723.1675068541612</v>
      </c>
      <c r="L32" s="84">
        <v>6170501</v>
      </c>
      <c r="M32" s="85">
        <v>26569020</v>
      </c>
      <c r="N32" s="32">
        <f t="shared" si="4"/>
        <v>328.1620730634352</v>
      </c>
      <c r="O32" s="31">
        <f t="shared" si="5"/>
        <v>123.10359960585674</v>
      </c>
      <c r="P32" s="6"/>
      <c r="Q32" s="33"/>
    </row>
    <row r="33" spans="1:17" ht="14.25" thickBot="1">
      <c r="A33" s="7"/>
      <c r="B33" s="57" t="s">
        <v>37</v>
      </c>
      <c r="C33" s="81">
        <v>41038238</v>
      </c>
      <c r="D33" s="82">
        <v>47208739</v>
      </c>
      <c r="E33" s="83">
        <f t="shared" si="0"/>
        <v>6170501</v>
      </c>
      <c r="F33" s="81">
        <v>32392700</v>
      </c>
      <c r="G33" s="82">
        <v>58961720</v>
      </c>
      <c r="H33" s="83">
        <f t="shared" si="1"/>
        <v>26569020</v>
      </c>
      <c r="I33" s="83">
        <v>36215598</v>
      </c>
      <c r="J33" s="58">
        <f t="shared" si="2"/>
        <v>15.035979371239087</v>
      </c>
      <c r="K33" s="59">
        <f t="shared" si="3"/>
        <v>82.02162832983974</v>
      </c>
      <c r="L33" s="96">
        <v>6170501</v>
      </c>
      <c r="M33" s="97">
        <v>26569020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39248086</v>
      </c>
      <c r="D8" s="64">
        <v>40467669</v>
      </c>
      <c r="E8" s="65">
        <f>($D8-$C8)</f>
        <v>1219583</v>
      </c>
      <c r="F8" s="63">
        <v>43243576</v>
      </c>
      <c r="G8" s="64">
        <v>43712710</v>
      </c>
      <c r="H8" s="65">
        <f>($G8-$F8)</f>
        <v>469134</v>
      </c>
      <c r="I8" s="65">
        <v>47120950</v>
      </c>
      <c r="J8" s="30">
        <f>IF($C8=0,0,($E8/$C8)*100)</f>
        <v>3.107369363183723</v>
      </c>
      <c r="K8" s="31">
        <f>IF($F8=0,0,($H8/$F8)*100)</f>
        <v>1.0848640269713126</v>
      </c>
      <c r="L8" s="84">
        <v>18412616</v>
      </c>
      <c r="M8" s="85">
        <v>33516298</v>
      </c>
      <c r="N8" s="32">
        <f>IF($L8=0,0,($E8/$L8)*100)</f>
        <v>6.623626974026939</v>
      </c>
      <c r="O8" s="31">
        <f>IF($M8=0,0,($H8/$M8)*100)</f>
        <v>1.399719026248066</v>
      </c>
      <c r="P8" s="6"/>
      <c r="Q8" s="33"/>
    </row>
    <row r="9" spans="1:17" ht="13.5">
      <c r="A9" s="3"/>
      <c r="B9" s="29" t="s">
        <v>16</v>
      </c>
      <c r="C9" s="63">
        <v>124684543</v>
      </c>
      <c r="D9" s="64">
        <v>126281719</v>
      </c>
      <c r="E9" s="65">
        <f>($D9-$C9)</f>
        <v>1597176</v>
      </c>
      <c r="F9" s="63">
        <v>131543798</v>
      </c>
      <c r="G9" s="64">
        <v>137371601</v>
      </c>
      <c r="H9" s="65">
        <f>($G9-$F9)</f>
        <v>5827803</v>
      </c>
      <c r="I9" s="65">
        <v>149443091</v>
      </c>
      <c r="J9" s="30">
        <f>IF($C9=0,0,($E9/$C9)*100)</f>
        <v>1.280973536551359</v>
      </c>
      <c r="K9" s="31">
        <f>IF($F9=0,0,($H9/$F9)*100)</f>
        <v>4.430313772755748</v>
      </c>
      <c r="L9" s="84">
        <v>18412616</v>
      </c>
      <c r="M9" s="85">
        <v>33516298</v>
      </c>
      <c r="N9" s="32">
        <f>IF($L9=0,0,($E9/$L9)*100)</f>
        <v>8.674356756258861</v>
      </c>
      <c r="O9" s="31">
        <f>IF($M9=0,0,($H9/$M9)*100)</f>
        <v>17.38796748972694</v>
      </c>
      <c r="P9" s="6"/>
      <c r="Q9" s="33"/>
    </row>
    <row r="10" spans="1:17" ht="13.5">
      <c r="A10" s="3"/>
      <c r="B10" s="29" t="s">
        <v>17</v>
      </c>
      <c r="C10" s="63">
        <v>99586470</v>
      </c>
      <c r="D10" s="64">
        <v>115182327</v>
      </c>
      <c r="E10" s="65">
        <f aca="true" t="shared" si="0" ref="E10:E33">($D10-$C10)</f>
        <v>15595857</v>
      </c>
      <c r="F10" s="63">
        <v>95774402</v>
      </c>
      <c r="G10" s="64">
        <v>122993763</v>
      </c>
      <c r="H10" s="65">
        <f aca="true" t="shared" si="1" ref="H10:H33">($G10-$F10)</f>
        <v>27219361</v>
      </c>
      <c r="I10" s="65">
        <v>125719311</v>
      </c>
      <c r="J10" s="30">
        <f aca="true" t="shared" si="2" ref="J10:J33">IF($C10=0,0,($E10/$C10)*100)</f>
        <v>15.660618355083777</v>
      </c>
      <c r="K10" s="31">
        <f aca="true" t="shared" si="3" ref="K10:K33">IF($F10=0,0,($H10/$F10)*100)</f>
        <v>28.42028812667502</v>
      </c>
      <c r="L10" s="84">
        <v>18412616</v>
      </c>
      <c r="M10" s="85">
        <v>33516298</v>
      </c>
      <c r="N10" s="32">
        <f aca="true" t="shared" si="4" ref="N10:N33">IF($L10=0,0,($E10/$L10)*100)</f>
        <v>84.70201626971419</v>
      </c>
      <c r="O10" s="31">
        <f aca="true" t="shared" si="5" ref="O10:O33">IF($M10=0,0,($H10/$M10)*100)</f>
        <v>81.212313484025</v>
      </c>
      <c r="P10" s="6"/>
      <c r="Q10" s="33"/>
    </row>
    <row r="11" spans="1:17" ht="13.5">
      <c r="A11" s="7"/>
      <c r="B11" s="34" t="s">
        <v>18</v>
      </c>
      <c r="C11" s="66">
        <v>263519099</v>
      </c>
      <c r="D11" s="67">
        <v>281931715</v>
      </c>
      <c r="E11" s="68">
        <f t="shared" si="0"/>
        <v>18412616</v>
      </c>
      <c r="F11" s="66">
        <v>270561776</v>
      </c>
      <c r="G11" s="67">
        <v>304078074</v>
      </c>
      <c r="H11" s="68">
        <f t="shared" si="1"/>
        <v>33516298</v>
      </c>
      <c r="I11" s="68">
        <v>322283352</v>
      </c>
      <c r="J11" s="35">
        <f t="shared" si="2"/>
        <v>6.98720361061951</v>
      </c>
      <c r="K11" s="36">
        <f t="shared" si="3"/>
        <v>12.387669276683045</v>
      </c>
      <c r="L11" s="86">
        <v>18412616</v>
      </c>
      <c r="M11" s="87">
        <v>33516298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105005243</v>
      </c>
      <c r="D13" s="64">
        <v>108348181</v>
      </c>
      <c r="E13" s="65">
        <f t="shared" si="0"/>
        <v>3342938</v>
      </c>
      <c r="F13" s="63">
        <v>112755747</v>
      </c>
      <c r="G13" s="64">
        <v>114121157</v>
      </c>
      <c r="H13" s="65">
        <f t="shared" si="1"/>
        <v>1365410</v>
      </c>
      <c r="I13" s="65">
        <v>122474307</v>
      </c>
      <c r="J13" s="30">
        <f t="shared" si="2"/>
        <v>3.1835915088544673</v>
      </c>
      <c r="K13" s="31">
        <f t="shared" si="3"/>
        <v>1.2109449285986282</v>
      </c>
      <c r="L13" s="84">
        <v>13727043</v>
      </c>
      <c r="M13" s="85">
        <v>31107309</v>
      </c>
      <c r="N13" s="32">
        <f t="shared" si="4"/>
        <v>24.352936025624746</v>
      </c>
      <c r="O13" s="31">
        <f t="shared" si="5"/>
        <v>4.389354283265067</v>
      </c>
      <c r="P13" s="6"/>
      <c r="Q13" s="33"/>
    </row>
    <row r="14" spans="1:17" ht="13.5">
      <c r="A14" s="3"/>
      <c r="B14" s="29" t="s">
        <v>21</v>
      </c>
      <c r="C14" s="63">
        <v>22197422</v>
      </c>
      <c r="D14" s="64">
        <v>34238093</v>
      </c>
      <c r="E14" s="65">
        <f t="shared" si="0"/>
        <v>12040671</v>
      </c>
      <c r="F14" s="63">
        <v>23418279</v>
      </c>
      <c r="G14" s="64">
        <v>34912950</v>
      </c>
      <c r="H14" s="65">
        <f t="shared" si="1"/>
        <v>11494671</v>
      </c>
      <c r="I14" s="65">
        <v>35597249</v>
      </c>
      <c r="J14" s="30">
        <f t="shared" si="2"/>
        <v>54.24355585076501</v>
      </c>
      <c r="K14" s="31">
        <f t="shared" si="3"/>
        <v>49.084183342422385</v>
      </c>
      <c r="L14" s="84">
        <v>13727043</v>
      </c>
      <c r="M14" s="85">
        <v>31107309</v>
      </c>
      <c r="N14" s="32">
        <f t="shared" si="4"/>
        <v>87.71496526965056</v>
      </c>
      <c r="O14" s="31">
        <f t="shared" si="5"/>
        <v>36.95167267602608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13727043</v>
      </c>
      <c r="M15" s="85">
        <v>31107309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60471250</v>
      </c>
      <c r="D16" s="64">
        <v>67285850</v>
      </c>
      <c r="E16" s="65">
        <f t="shared" si="0"/>
        <v>6814600</v>
      </c>
      <c r="F16" s="63">
        <v>63797169</v>
      </c>
      <c r="G16" s="64">
        <v>75690323</v>
      </c>
      <c r="H16" s="65">
        <f t="shared" si="1"/>
        <v>11893154</v>
      </c>
      <c r="I16" s="65">
        <v>82948026</v>
      </c>
      <c r="J16" s="30">
        <f t="shared" si="2"/>
        <v>11.269156830725345</v>
      </c>
      <c r="K16" s="31">
        <f t="shared" si="3"/>
        <v>18.6421344182216</v>
      </c>
      <c r="L16" s="84">
        <v>13727043</v>
      </c>
      <c r="M16" s="85">
        <v>31107309</v>
      </c>
      <c r="N16" s="32">
        <f t="shared" si="4"/>
        <v>49.643612247736094</v>
      </c>
      <c r="O16" s="31">
        <f t="shared" si="5"/>
        <v>38.23266744159709</v>
      </c>
      <c r="P16" s="6"/>
      <c r="Q16" s="33"/>
    </row>
    <row r="17" spans="1:17" ht="13.5">
      <c r="A17" s="3"/>
      <c r="B17" s="29" t="s">
        <v>23</v>
      </c>
      <c r="C17" s="63">
        <v>97656129</v>
      </c>
      <c r="D17" s="64">
        <v>89184963</v>
      </c>
      <c r="E17" s="65">
        <f t="shared" si="0"/>
        <v>-8471166</v>
      </c>
      <c r="F17" s="63">
        <v>92163728</v>
      </c>
      <c r="G17" s="64">
        <v>98517802</v>
      </c>
      <c r="H17" s="65">
        <f t="shared" si="1"/>
        <v>6354074</v>
      </c>
      <c r="I17" s="65">
        <v>100949375</v>
      </c>
      <c r="J17" s="42">
        <f t="shared" si="2"/>
        <v>-8.674484732033562</v>
      </c>
      <c r="K17" s="31">
        <f t="shared" si="3"/>
        <v>6.894332659807338</v>
      </c>
      <c r="L17" s="88">
        <v>13727043</v>
      </c>
      <c r="M17" s="85">
        <v>31107309</v>
      </c>
      <c r="N17" s="32">
        <f t="shared" si="4"/>
        <v>-61.71151354301141</v>
      </c>
      <c r="O17" s="31">
        <f t="shared" si="5"/>
        <v>20.42630559911177</v>
      </c>
      <c r="P17" s="6"/>
      <c r="Q17" s="33"/>
    </row>
    <row r="18" spans="1:17" ht="13.5">
      <c r="A18" s="3"/>
      <c r="B18" s="34" t="s">
        <v>24</v>
      </c>
      <c r="C18" s="66">
        <v>285330044</v>
      </c>
      <c r="D18" s="67">
        <v>299057087</v>
      </c>
      <c r="E18" s="68">
        <f t="shared" si="0"/>
        <v>13727043</v>
      </c>
      <c r="F18" s="66">
        <v>292134923</v>
      </c>
      <c r="G18" s="67">
        <v>323242232</v>
      </c>
      <c r="H18" s="68">
        <f t="shared" si="1"/>
        <v>31107309</v>
      </c>
      <c r="I18" s="68">
        <v>341968957</v>
      </c>
      <c r="J18" s="43">
        <f t="shared" si="2"/>
        <v>4.810935016713487</v>
      </c>
      <c r="K18" s="36">
        <f t="shared" si="3"/>
        <v>10.64826782109854</v>
      </c>
      <c r="L18" s="89">
        <v>13727043</v>
      </c>
      <c r="M18" s="87">
        <v>31107309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-21810945</v>
      </c>
      <c r="D19" s="73">
        <v>-17125372</v>
      </c>
      <c r="E19" s="74">
        <f t="shared" si="0"/>
        <v>4685573</v>
      </c>
      <c r="F19" s="75">
        <v>-21573147</v>
      </c>
      <c r="G19" s="76">
        <v>-19164158</v>
      </c>
      <c r="H19" s="77">
        <f t="shared" si="1"/>
        <v>2408989</v>
      </c>
      <c r="I19" s="77">
        <v>-19685605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2655670</v>
      </c>
      <c r="M22" s="85">
        <v>3378782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3590000</v>
      </c>
      <c r="D23" s="64">
        <v>5336975</v>
      </c>
      <c r="E23" s="65">
        <f t="shared" si="0"/>
        <v>1746975</v>
      </c>
      <c r="F23" s="63">
        <v>3556000</v>
      </c>
      <c r="G23" s="64">
        <v>4500000</v>
      </c>
      <c r="H23" s="65">
        <f t="shared" si="1"/>
        <v>944000</v>
      </c>
      <c r="I23" s="65">
        <v>4500000</v>
      </c>
      <c r="J23" s="30">
        <f t="shared" si="2"/>
        <v>48.66225626740947</v>
      </c>
      <c r="K23" s="31">
        <f t="shared" si="3"/>
        <v>26.546681664791898</v>
      </c>
      <c r="L23" s="84">
        <v>2655670</v>
      </c>
      <c r="M23" s="85">
        <v>3378782</v>
      </c>
      <c r="N23" s="32">
        <f t="shared" si="4"/>
        <v>65.78283446361935</v>
      </c>
      <c r="O23" s="31">
        <f t="shared" si="5"/>
        <v>27.939062064377048</v>
      </c>
      <c r="P23" s="6"/>
      <c r="Q23" s="33"/>
    </row>
    <row r="24" spans="1:17" ht="13.5">
      <c r="A24" s="7"/>
      <c r="B24" s="29" t="s">
        <v>29</v>
      </c>
      <c r="C24" s="63">
        <v>14313174</v>
      </c>
      <c r="D24" s="64">
        <v>15221869</v>
      </c>
      <c r="E24" s="65">
        <f t="shared" si="0"/>
        <v>908695</v>
      </c>
      <c r="F24" s="63">
        <v>12989738</v>
      </c>
      <c r="G24" s="64">
        <v>15424520</v>
      </c>
      <c r="H24" s="65">
        <f t="shared" si="1"/>
        <v>2434782</v>
      </c>
      <c r="I24" s="65">
        <v>19400087</v>
      </c>
      <c r="J24" s="30">
        <f t="shared" si="2"/>
        <v>6.348661729396987</v>
      </c>
      <c r="K24" s="31">
        <f t="shared" si="3"/>
        <v>18.74388844486317</v>
      </c>
      <c r="L24" s="84">
        <v>2655670</v>
      </c>
      <c r="M24" s="85">
        <v>3378782</v>
      </c>
      <c r="N24" s="32">
        <f t="shared" si="4"/>
        <v>34.21716553638065</v>
      </c>
      <c r="O24" s="31">
        <f t="shared" si="5"/>
        <v>72.06093793562296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2655670</v>
      </c>
      <c r="M25" s="85">
        <v>3378782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17903174</v>
      </c>
      <c r="D26" s="67">
        <v>20558844</v>
      </c>
      <c r="E26" s="68">
        <f t="shared" si="0"/>
        <v>2655670</v>
      </c>
      <c r="F26" s="66">
        <v>16545738</v>
      </c>
      <c r="G26" s="67">
        <v>19924520</v>
      </c>
      <c r="H26" s="68">
        <f t="shared" si="1"/>
        <v>3378782</v>
      </c>
      <c r="I26" s="68">
        <v>23900087</v>
      </c>
      <c r="J26" s="43">
        <f t="shared" si="2"/>
        <v>14.83351499572087</v>
      </c>
      <c r="K26" s="36">
        <f t="shared" si="3"/>
        <v>20.4208600426285</v>
      </c>
      <c r="L26" s="89">
        <v>2655670</v>
      </c>
      <c r="M26" s="87">
        <v>3378782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4308047</v>
      </c>
      <c r="D28" s="64">
        <v>5664334</v>
      </c>
      <c r="E28" s="65">
        <f t="shared" si="0"/>
        <v>1356287</v>
      </c>
      <c r="F28" s="63">
        <v>10207130</v>
      </c>
      <c r="G28" s="64">
        <v>4903565</v>
      </c>
      <c r="H28" s="65">
        <f t="shared" si="1"/>
        <v>-5303565</v>
      </c>
      <c r="I28" s="65">
        <v>5317217</v>
      </c>
      <c r="J28" s="30">
        <f t="shared" si="2"/>
        <v>31.48264167034389</v>
      </c>
      <c r="K28" s="31">
        <f t="shared" si="3"/>
        <v>-51.95941464446911</v>
      </c>
      <c r="L28" s="84">
        <v>2655670</v>
      </c>
      <c r="M28" s="85">
        <v>3378782</v>
      </c>
      <c r="N28" s="32">
        <f t="shared" si="4"/>
        <v>51.07136805401274</v>
      </c>
      <c r="O28" s="31">
        <f t="shared" si="5"/>
        <v>-156.9667708659511</v>
      </c>
      <c r="P28" s="6"/>
      <c r="Q28" s="33"/>
    </row>
    <row r="29" spans="1:17" ht="13.5">
      <c r="A29" s="7"/>
      <c r="B29" s="29" t="s">
        <v>33</v>
      </c>
      <c r="C29" s="63">
        <v>4452174</v>
      </c>
      <c r="D29" s="64">
        <v>3438696</v>
      </c>
      <c r="E29" s="65">
        <f t="shared" si="0"/>
        <v>-1013478</v>
      </c>
      <c r="F29" s="63">
        <v>2782608</v>
      </c>
      <c r="G29" s="64">
        <v>1739130</v>
      </c>
      <c r="H29" s="65">
        <f t="shared" si="1"/>
        <v>-1043478</v>
      </c>
      <c r="I29" s="65">
        <v>4347826</v>
      </c>
      <c r="J29" s="30">
        <f t="shared" si="2"/>
        <v>-22.763665571022155</v>
      </c>
      <c r="K29" s="31">
        <f t="shared" si="3"/>
        <v>-37.5</v>
      </c>
      <c r="L29" s="84">
        <v>2655670</v>
      </c>
      <c r="M29" s="85">
        <v>3378782</v>
      </c>
      <c r="N29" s="32">
        <f t="shared" si="4"/>
        <v>-38.16279884172356</v>
      </c>
      <c r="O29" s="31">
        <f t="shared" si="5"/>
        <v>-30.88325911526698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2655670</v>
      </c>
      <c r="M30" s="85">
        <v>3378782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5552953</v>
      </c>
      <c r="D31" s="64">
        <v>6094666</v>
      </c>
      <c r="E31" s="65">
        <f t="shared" si="0"/>
        <v>541713</v>
      </c>
      <c r="F31" s="63">
        <v>0</v>
      </c>
      <c r="G31" s="64">
        <v>6183565</v>
      </c>
      <c r="H31" s="65">
        <f t="shared" si="1"/>
        <v>6183565</v>
      </c>
      <c r="I31" s="65">
        <v>6612218</v>
      </c>
      <c r="J31" s="30">
        <f t="shared" si="2"/>
        <v>9.755404016565599</v>
      </c>
      <c r="K31" s="31">
        <f t="shared" si="3"/>
        <v>0</v>
      </c>
      <c r="L31" s="84">
        <v>2655670</v>
      </c>
      <c r="M31" s="85">
        <v>3378782</v>
      </c>
      <c r="N31" s="32">
        <f t="shared" si="4"/>
        <v>20.398355217327456</v>
      </c>
      <c r="O31" s="31">
        <f t="shared" si="5"/>
        <v>183.01165923104833</v>
      </c>
      <c r="P31" s="6"/>
      <c r="Q31" s="33"/>
    </row>
    <row r="32" spans="1:17" ht="13.5">
      <c r="A32" s="7"/>
      <c r="B32" s="29" t="s">
        <v>36</v>
      </c>
      <c r="C32" s="63">
        <v>3590000</v>
      </c>
      <c r="D32" s="64">
        <v>5361148</v>
      </c>
      <c r="E32" s="65">
        <f t="shared" si="0"/>
        <v>1771148</v>
      </c>
      <c r="F32" s="63">
        <v>3556000</v>
      </c>
      <c r="G32" s="64">
        <v>7098260</v>
      </c>
      <c r="H32" s="65">
        <f t="shared" si="1"/>
        <v>3542260</v>
      </c>
      <c r="I32" s="65">
        <v>7622826</v>
      </c>
      <c r="J32" s="30">
        <f t="shared" si="2"/>
        <v>49.33559888579387</v>
      </c>
      <c r="K32" s="31">
        <f t="shared" si="3"/>
        <v>99.61361079865017</v>
      </c>
      <c r="L32" s="84">
        <v>2655670</v>
      </c>
      <c r="M32" s="85">
        <v>3378782</v>
      </c>
      <c r="N32" s="32">
        <f t="shared" si="4"/>
        <v>66.69307557038337</v>
      </c>
      <c r="O32" s="31">
        <f t="shared" si="5"/>
        <v>104.83837075016973</v>
      </c>
      <c r="P32" s="6"/>
      <c r="Q32" s="33"/>
    </row>
    <row r="33" spans="1:17" ht="14.25" thickBot="1">
      <c r="A33" s="7"/>
      <c r="B33" s="57" t="s">
        <v>37</v>
      </c>
      <c r="C33" s="81">
        <v>17903174</v>
      </c>
      <c r="D33" s="82">
        <v>20558844</v>
      </c>
      <c r="E33" s="83">
        <f t="shared" si="0"/>
        <v>2655670</v>
      </c>
      <c r="F33" s="81">
        <v>16545738</v>
      </c>
      <c r="G33" s="82">
        <v>19924520</v>
      </c>
      <c r="H33" s="83">
        <f t="shared" si="1"/>
        <v>3378782</v>
      </c>
      <c r="I33" s="83">
        <v>23900087</v>
      </c>
      <c r="J33" s="58">
        <f t="shared" si="2"/>
        <v>14.83351499572087</v>
      </c>
      <c r="K33" s="59">
        <f t="shared" si="3"/>
        <v>20.4208600426285</v>
      </c>
      <c r="L33" s="96">
        <v>2655670</v>
      </c>
      <c r="M33" s="97">
        <v>3378782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2680733</v>
      </c>
      <c r="M8" s="85">
        <v>1358228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3.5">
      <c r="A9" s="3"/>
      <c r="B9" s="29" t="s">
        <v>16</v>
      </c>
      <c r="C9" s="63">
        <v>20479505</v>
      </c>
      <c r="D9" s="64">
        <v>10723096</v>
      </c>
      <c r="E9" s="65">
        <f>($D9-$C9)</f>
        <v>-9756409</v>
      </c>
      <c r="F9" s="63">
        <v>21400269</v>
      </c>
      <c r="G9" s="64">
        <v>11366482</v>
      </c>
      <c r="H9" s="65">
        <f>($G9-$F9)</f>
        <v>-10033787</v>
      </c>
      <c r="I9" s="65">
        <v>12048471</v>
      </c>
      <c r="J9" s="30">
        <f>IF($C9=0,0,($E9/$C9)*100)</f>
        <v>-47.639867272182606</v>
      </c>
      <c r="K9" s="31">
        <f>IF($F9=0,0,($H9/$F9)*100)</f>
        <v>-46.88626577544422</v>
      </c>
      <c r="L9" s="84">
        <v>2680733</v>
      </c>
      <c r="M9" s="85">
        <v>1358228</v>
      </c>
      <c r="N9" s="32">
        <f>IF($L9=0,0,($E9/$L9)*100)</f>
        <v>-363.94557011086147</v>
      </c>
      <c r="O9" s="31">
        <f>IF($M9=0,0,($H9/$M9)*100)</f>
        <v>-738.7409919394976</v>
      </c>
      <c r="P9" s="6"/>
      <c r="Q9" s="33"/>
    </row>
    <row r="10" spans="1:17" ht="13.5">
      <c r="A10" s="3"/>
      <c r="B10" s="29" t="s">
        <v>17</v>
      </c>
      <c r="C10" s="63">
        <v>195725397</v>
      </c>
      <c r="D10" s="64">
        <v>208162539</v>
      </c>
      <c r="E10" s="65">
        <f aca="true" t="shared" si="0" ref="E10:E33">($D10-$C10)</f>
        <v>12437142</v>
      </c>
      <c r="F10" s="63">
        <v>204498096</v>
      </c>
      <c r="G10" s="64">
        <v>215890111</v>
      </c>
      <c r="H10" s="65">
        <f aca="true" t="shared" si="1" ref="H10:H33">($G10-$F10)</f>
        <v>11392015</v>
      </c>
      <c r="I10" s="65">
        <v>228971058</v>
      </c>
      <c r="J10" s="30">
        <f aca="true" t="shared" si="2" ref="J10:J33">IF($C10=0,0,($E10/$C10)*100)</f>
        <v>6.354383330232816</v>
      </c>
      <c r="K10" s="31">
        <f aca="true" t="shared" si="3" ref="K10:K33">IF($F10=0,0,($H10/$F10)*100)</f>
        <v>5.570719347919993</v>
      </c>
      <c r="L10" s="84">
        <v>2680733</v>
      </c>
      <c r="M10" s="85">
        <v>1358228</v>
      </c>
      <c r="N10" s="32">
        <f aca="true" t="shared" si="4" ref="N10:N33">IF($L10=0,0,($E10/$L10)*100)</f>
        <v>463.94557011086147</v>
      </c>
      <c r="O10" s="31">
        <f aca="true" t="shared" si="5" ref="O10:O33">IF($M10=0,0,($H10/$M10)*100)</f>
        <v>838.7409919394976</v>
      </c>
      <c r="P10" s="6"/>
      <c r="Q10" s="33"/>
    </row>
    <row r="11" spans="1:17" ht="13.5">
      <c r="A11" s="7"/>
      <c r="B11" s="34" t="s">
        <v>18</v>
      </c>
      <c r="C11" s="66">
        <v>216204902</v>
      </c>
      <c r="D11" s="67">
        <v>218885635</v>
      </c>
      <c r="E11" s="68">
        <f t="shared" si="0"/>
        <v>2680733</v>
      </c>
      <c r="F11" s="66">
        <v>225898365</v>
      </c>
      <c r="G11" s="67">
        <v>227256593</v>
      </c>
      <c r="H11" s="68">
        <f t="shared" si="1"/>
        <v>1358228</v>
      </c>
      <c r="I11" s="68">
        <v>241019529</v>
      </c>
      <c r="J11" s="35">
        <f t="shared" si="2"/>
        <v>1.2399038945009675</v>
      </c>
      <c r="K11" s="36">
        <f t="shared" si="3"/>
        <v>0.6012562330851753</v>
      </c>
      <c r="L11" s="86">
        <v>2680733</v>
      </c>
      <c r="M11" s="87">
        <v>1358228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110577298</v>
      </c>
      <c r="D13" s="64">
        <v>102698534</v>
      </c>
      <c r="E13" s="65">
        <f t="shared" si="0"/>
        <v>-7878764</v>
      </c>
      <c r="F13" s="63">
        <v>117961836</v>
      </c>
      <c r="G13" s="64">
        <v>107911936</v>
      </c>
      <c r="H13" s="65">
        <f t="shared" si="1"/>
        <v>-10049900</v>
      </c>
      <c r="I13" s="65">
        <v>114435259</v>
      </c>
      <c r="J13" s="30">
        <f t="shared" si="2"/>
        <v>-7.125118937161948</v>
      </c>
      <c r="K13" s="31">
        <f t="shared" si="3"/>
        <v>-8.519619854000917</v>
      </c>
      <c r="L13" s="84">
        <v>7821761</v>
      </c>
      <c r="M13" s="85">
        <v>10565967</v>
      </c>
      <c r="N13" s="32">
        <f t="shared" si="4"/>
        <v>-100.72877450487172</v>
      </c>
      <c r="O13" s="31">
        <f t="shared" si="5"/>
        <v>-95.1157617660551</v>
      </c>
      <c r="P13" s="6"/>
      <c r="Q13" s="33"/>
    </row>
    <row r="14" spans="1:17" ht="13.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7821761</v>
      </c>
      <c r="M14" s="85">
        <v>10565967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7821761</v>
      </c>
      <c r="M15" s="85">
        <v>10565967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7821761</v>
      </c>
      <c r="M16" s="85">
        <v>10565967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3.5">
      <c r="A17" s="3"/>
      <c r="B17" s="29" t="s">
        <v>23</v>
      </c>
      <c r="C17" s="63">
        <v>104013147</v>
      </c>
      <c r="D17" s="64">
        <v>119713672</v>
      </c>
      <c r="E17" s="65">
        <f t="shared" si="0"/>
        <v>15700525</v>
      </c>
      <c r="F17" s="63">
        <v>107255627</v>
      </c>
      <c r="G17" s="64">
        <v>127871494</v>
      </c>
      <c r="H17" s="65">
        <f t="shared" si="1"/>
        <v>20615867</v>
      </c>
      <c r="I17" s="65">
        <v>135528366</v>
      </c>
      <c r="J17" s="42">
        <f t="shared" si="2"/>
        <v>15.094750474187652</v>
      </c>
      <c r="K17" s="31">
        <f t="shared" si="3"/>
        <v>19.2212451473525</v>
      </c>
      <c r="L17" s="88">
        <v>7821761</v>
      </c>
      <c r="M17" s="85">
        <v>10565967</v>
      </c>
      <c r="N17" s="32">
        <f t="shared" si="4"/>
        <v>200.72877450487172</v>
      </c>
      <c r="O17" s="31">
        <f t="shared" si="5"/>
        <v>195.11576176605513</v>
      </c>
      <c r="P17" s="6"/>
      <c r="Q17" s="33"/>
    </row>
    <row r="18" spans="1:17" ht="13.5">
      <c r="A18" s="3"/>
      <c r="B18" s="34" t="s">
        <v>24</v>
      </c>
      <c r="C18" s="66">
        <v>214590445</v>
      </c>
      <c r="D18" s="67">
        <v>222412206</v>
      </c>
      <c r="E18" s="68">
        <f t="shared" si="0"/>
        <v>7821761</v>
      </c>
      <c r="F18" s="66">
        <v>225217463</v>
      </c>
      <c r="G18" s="67">
        <v>235783430</v>
      </c>
      <c r="H18" s="68">
        <f t="shared" si="1"/>
        <v>10565967</v>
      </c>
      <c r="I18" s="68">
        <v>249963625</v>
      </c>
      <c r="J18" s="43">
        <f t="shared" si="2"/>
        <v>3.6449717041222405</v>
      </c>
      <c r="K18" s="36">
        <f t="shared" si="3"/>
        <v>4.691451035482093</v>
      </c>
      <c r="L18" s="89">
        <v>7821761</v>
      </c>
      <c r="M18" s="87">
        <v>10565967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1614457</v>
      </c>
      <c r="D19" s="73">
        <v>-3526571</v>
      </c>
      <c r="E19" s="74">
        <f t="shared" si="0"/>
        <v>-5141028</v>
      </c>
      <c r="F19" s="75">
        <v>680902</v>
      </c>
      <c r="G19" s="76">
        <v>-8526837</v>
      </c>
      <c r="H19" s="77">
        <f t="shared" si="1"/>
        <v>-9207739</v>
      </c>
      <c r="I19" s="77">
        <v>-8944096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1415473</v>
      </c>
      <c r="D22" s="64">
        <v>6128111</v>
      </c>
      <c r="E22" s="65">
        <f t="shared" si="0"/>
        <v>4712638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332.93732907657017</v>
      </c>
      <c r="K22" s="31">
        <f t="shared" si="3"/>
        <v>0</v>
      </c>
      <c r="L22" s="84">
        <v>7597638</v>
      </c>
      <c r="M22" s="85">
        <v>3066000</v>
      </c>
      <c r="N22" s="32">
        <f t="shared" si="4"/>
        <v>62.027672284465254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2340000</v>
      </c>
      <c r="D23" s="64">
        <v>4125000</v>
      </c>
      <c r="E23" s="65">
        <f t="shared" si="0"/>
        <v>1785000</v>
      </c>
      <c r="F23" s="63">
        <v>640000</v>
      </c>
      <c r="G23" s="64">
        <v>865000</v>
      </c>
      <c r="H23" s="65">
        <f t="shared" si="1"/>
        <v>225000</v>
      </c>
      <c r="I23" s="65">
        <v>805000</v>
      </c>
      <c r="J23" s="30">
        <f t="shared" si="2"/>
        <v>76.28205128205127</v>
      </c>
      <c r="K23" s="31">
        <f t="shared" si="3"/>
        <v>35.15625</v>
      </c>
      <c r="L23" s="84">
        <v>7597638</v>
      </c>
      <c r="M23" s="85">
        <v>3066000</v>
      </c>
      <c r="N23" s="32">
        <f t="shared" si="4"/>
        <v>23.494143837861188</v>
      </c>
      <c r="O23" s="31">
        <f t="shared" si="5"/>
        <v>7.338551859099804</v>
      </c>
      <c r="P23" s="6"/>
      <c r="Q23" s="33"/>
    </row>
    <row r="24" spans="1:17" ht="13.5">
      <c r="A24" s="7"/>
      <c r="B24" s="29" t="s">
        <v>29</v>
      </c>
      <c r="C24" s="63">
        <v>0</v>
      </c>
      <c r="D24" s="64">
        <v>1100000</v>
      </c>
      <c r="E24" s="65">
        <f t="shared" si="0"/>
        <v>1100000</v>
      </c>
      <c r="F24" s="63">
        <v>0</v>
      </c>
      <c r="G24" s="64">
        <v>2841000</v>
      </c>
      <c r="H24" s="65">
        <f t="shared" si="1"/>
        <v>2841000</v>
      </c>
      <c r="I24" s="65">
        <v>3125000</v>
      </c>
      <c r="J24" s="30">
        <f t="shared" si="2"/>
        <v>0</v>
      </c>
      <c r="K24" s="31">
        <f t="shared" si="3"/>
        <v>0</v>
      </c>
      <c r="L24" s="84">
        <v>7597638</v>
      </c>
      <c r="M24" s="85">
        <v>3066000</v>
      </c>
      <c r="N24" s="32">
        <f t="shared" si="4"/>
        <v>14.478183877673562</v>
      </c>
      <c r="O24" s="31">
        <f t="shared" si="5"/>
        <v>92.66144814090019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7597638</v>
      </c>
      <c r="M25" s="85">
        <v>3066000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3755473</v>
      </c>
      <c r="D26" s="67">
        <v>11353111</v>
      </c>
      <c r="E26" s="68">
        <f t="shared" si="0"/>
        <v>7597638</v>
      </c>
      <c r="F26" s="66">
        <v>640000</v>
      </c>
      <c r="G26" s="67">
        <v>3706000</v>
      </c>
      <c r="H26" s="68">
        <f t="shared" si="1"/>
        <v>3066000</v>
      </c>
      <c r="I26" s="68">
        <v>3930000</v>
      </c>
      <c r="J26" s="43">
        <f t="shared" si="2"/>
        <v>202.30841760811487</v>
      </c>
      <c r="K26" s="36">
        <f t="shared" si="3"/>
        <v>479.06250000000006</v>
      </c>
      <c r="L26" s="89">
        <v>7597638</v>
      </c>
      <c r="M26" s="87">
        <v>3066000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200000</v>
      </c>
      <c r="D28" s="64">
        <v>200000</v>
      </c>
      <c r="E28" s="65">
        <f t="shared" si="0"/>
        <v>0</v>
      </c>
      <c r="F28" s="63">
        <v>50000</v>
      </c>
      <c r="G28" s="64">
        <v>0</v>
      </c>
      <c r="H28" s="65">
        <f t="shared" si="1"/>
        <v>-50000</v>
      </c>
      <c r="I28" s="65">
        <v>0</v>
      </c>
      <c r="J28" s="30">
        <f t="shared" si="2"/>
        <v>0</v>
      </c>
      <c r="K28" s="31">
        <f t="shared" si="3"/>
        <v>-100</v>
      </c>
      <c r="L28" s="84">
        <v>7597638</v>
      </c>
      <c r="M28" s="85">
        <v>3066000</v>
      </c>
      <c r="N28" s="32">
        <f t="shared" si="4"/>
        <v>0</v>
      </c>
      <c r="O28" s="31">
        <f t="shared" si="5"/>
        <v>-1.6307893020221786</v>
      </c>
      <c r="P28" s="6"/>
      <c r="Q28" s="33"/>
    </row>
    <row r="29" spans="1:17" ht="13.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7597638</v>
      </c>
      <c r="M29" s="85">
        <v>3066000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120000</v>
      </c>
      <c r="E30" s="65">
        <f t="shared" si="0"/>
        <v>120000</v>
      </c>
      <c r="F30" s="63">
        <v>0</v>
      </c>
      <c r="G30" s="64">
        <v>515000</v>
      </c>
      <c r="H30" s="65">
        <f t="shared" si="1"/>
        <v>515000</v>
      </c>
      <c r="I30" s="65">
        <v>470000</v>
      </c>
      <c r="J30" s="30">
        <f t="shared" si="2"/>
        <v>0</v>
      </c>
      <c r="K30" s="31">
        <f t="shared" si="3"/>
        <v>0</v>
      </c>
      <c r="L30" s="84">
        <v>7597638</v>
      </c>
      <c r="M30" s="85">
        <v>3066000</v>
      </c>
      <c r="N30" s="32">
        <f t="shared" si="4"/>
        <v>1.5794382412007522</v>
      </c>
      <c r="O30" s="31">
        <f t="shared" si="5"/>
        <v>16.79712981082844</v>
      </c>
      <c r="P30" s="6"/>
      <c r="Q30" s="33"/>
    </row>
    <row r="31" spans="1:17" ht="13.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7597638</v>
      </c>
      <c r="M31" s="85">
        <v>3066000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3.5">
      <c r="A32" s="7"/>
      <c r="B32" s="29" t="s">
        <v>36</v>
      </c>
      <c r="C32" s="63">
        <v>3555473</v>
      </c>
      <c r="D32" s="64">
        <v>11033111</v>
      </c>
      <c r="E32" s="65">
        <f t="shared" si="0"/>
        <v>7477638</v>
      </c>
      <c r="F32" s="63">
        <v>590000</v>
      </c>
      <c r="G32" s="64">
        <v>3191000</v>
      </c>
      <c r="H32" s="65">
        <f t="shared" si="1"/>
        <v>2601000</v>
      </c>
      <c r="I32" s="65">
        <v>3460000</v>
      </c>
      <c r="J32" s="30">
        <f t="shared" si="2"/>
        <v>210.3134519654628</v>
      </c>
      <c r="K32" s="31">
        <f t="shared" si="3"/>
        <v>440.8474576271186</v>
      </c>
      <c r="L32" s="84">
        <v>7597638</v>
      </c>
      <c r="M32" s="85">
        <v>3066000</v>
      </c>
      <c r="N32" s="32">
        <f t="shared" si="4"/>
        <v>98.42056175879925</v>
      </c>
      <c r="O32" s="31">
        <f t="shared" si="5"/>
        <v>84.83365949119374</v>
      </c>
      <c r="P32" s="6"/>
      <c r="Q32" s="33"/>
    </row>
    <row r="33" spans="1:17" ht="14.25" thickBot="1">
      <c r="A33" s="7"/>
      <c r="B33" s="57" t="s">
        <v>37</v>
      </c>
      <c r="C33" s="81">
        <v>3755473</v>
      </c>
      <c r="D33" s="82">
        <v>11353111</v>
      </c>
      <c r="E33" s="83">
        <f t="shared" si="0"/>
        <v>7597638</v>
      </c>
      <c r="F33" s="81">
        <v>640000</v>
      </c>
      <c r="G33" s="82">
        <v>3706000</v>
      </c>
      <c r="H33" s="83">
        <f t="shared" si="1"/>
        <v>3066000</v>
      </c>
      <c r="I33" s="83">
        <v>3930000</v>
      </c>
      <c r="J33" s="58">
        <f t="shared" si="2"/>
        <v>202.30841760811487</v>
      </c>
      <c r="K33" s="59">
        <f t="shared" si="3"/>
        <v>479.06250000000006</v>
      </c>
      <c r="L33" s="96">
        <v>7597638</v>
      </c>
      <c r="M33" s="97">
        <v>3066000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10248286997</v>
      </c>
      <c r="D8" s="64">
        <v>9916684794</v>
      </c>
      <c r="E8" s="65">
        <f>($D8-$C8)</f>
        <v>-331602203</v>
      </c>
      <c r="F8" s="63">
        <v>11131713186</v>
      </c>
      <c r="G8" s="64">
        <v>10517013100</v>
      </c>
      <c r="H8" s="65">
        <f>($G8-$F8)</f>
        <v>-614700086</v>
      </c>
      <c r="I8" s="65">
        <v>11045428124</v>
      </c>
      <c r="J8" s="30">
        <f>IF($C8=0,0,($E8/$C8)*100)</f>
        <v>-3.2356841987062865</v>
      </c>
      <c r="K8" s="31">
        <f>IF($F8=0,0,($H8/$F8)*100)</f>
        <v>-5.522061840158518</v>
      </c>
      <c r="L8" s="84">
        <v>-3194780473</v>
      </c>
      <c r="M8" s="85">
        <v>-3629550686</v>
      </c>
      <c r="N8" s="32">
        <f>IF($L8=0,0,($E8/$L8)*100)</f>
        <v>10.37949886705721</v>
      </c>
      <c r="O8" s="31">
        <f>IF($M8=0,0,($H8/$M8)*100)</f>
        <v>16.935982968113315</v>
      </c>
      <c r="P8" s="6"/>
      <c r="Q8" s="33"/>
    </row>
    <row r="9" spans="1:17" ht="13.5">
      <c r="A9" s="3"/>
      <c r="B9" s="29" t="s">
        <v>16</v>
      </c>
      <c r="C9" s="63">
        <v>22414325341</v>
      </c>
      <c r="D9" s="64">
        <v>19690195518</v>
      </c>
      <c r="E9" s="65">
        <f>($D9-$C9)</f>
        <v>-2724129823</v>
      </c>
      <c r="F9" s="63">
        <v>25204467282</v>
      </c>
      <c r="G9" s="64">
        <v>22419166360</v>
      </c>
      <c r="H9" s="65">
        <f>($G9-$F9)</f>
        <v>-2785300922</v>
      </c>
      <c r="I9" s="65">
        <v>25311082474</v>
      </c>
      <c r="J9" s="30">
        <f>IF($C9=0,0,($E9/$C9)*100)</f>
        <v>-12.153521382225394</v>
      </c>
      <c r="K9" s="31">
        <f>IF($F9=0,0,($H9/$F9)*100)</f>
        <v>-11.050822423012082</v>
      </c>
      <c r="L9" s="84">
        <v>-3194780473</v>
      </c>
      <c r="M9" s="85">
        <v>-3629550686</v>
      </c>
      <c r="N9" s="32">
        <f>IF($L9=0,0,($E9/$L9)*100)</f>
        <v>85.26813801519063</v>
      </c>
      <c r="O9" s="31">
        <f>IF($M9=0,0,($H9/$M9)*100)</f>
        <v>76.73955161291829</v>
      </c>
      <c r="P9" s="6"/>
      <c r="Q9" s="33"/>
    </row>
    <row r="10" spans="1:17" ht="13.5">
      <c r="A10" s="3"/>
      <c r="B10" s="29" t="s">
        <v>17</v>
      </c>
      <c r="C10" s="63">
        <v>11740626294</v>
      </c>
      <c r="D10" s="64">
        <v>11601577847</v>
      </c>
      <c r="E10" s="65">
        <f aca="true" t="shared" si="0" ref="E10:E33">($D10-$C10)</f>
        <v>-139048447</v>
      </c>
      <c r="F10" s="63">
        <v>12370548381</v>
      </c>
      <c r="G10" s="64">
        <v>12140998703</v>
      </c>
      <c r="H10" s="65">
        <f aca="true" t="shared" si="1" ref="H10:H33">($G10-$F10)</f>
        <v>-229549678</v>
      </c>
      <c r="I10" s="65">
        <v>12805205698</v>
      </c>
      <c r="J10" s="30">
        <f aca="true" t="shared" si="2" ref="J10:J33">IF($C10=0,0,($E10/$C10)*100)</f>
        <v>-1.1843358566915647</v>
      </c>
      <c r="K10" s="31">
        <f aca="true" t="shared" si="3" ref="K10:K33">IF($F10=0,0,($H10/$F10)*100)</f>
        <v>-1.8556144071395146</v>
      </c>
      <c r="L10" s="84">
        <v>-3194780473</v>
      </c>
      <c r="M10" s="85">
        <v>-3629550686</v>
      </c>
      <c r="N10" s="32">
        <f aca="true" t="shared" si="4" ref="N10:N33">IF($L10=0,0,($E10/$L10)*100)</f>
        <v>4.3523631177521604</v>
      </c>
      <c r="O10" s="31">
        <f aca="true" t="shared" si="5" ref="O10:O33">IF($M10=0,0,($H10/$M10)*100)</f>
        <v>6.324465418968391</v>
      </c>
      <c r="P10" s="6"/>
      <c r="Q10" s="33"/>
    </row>
    <row r="11" spans="1:17" ht="13.5">
      <c r="A11" s="7"/>
      <c r="B11" s="34" t="s">
        <v>18</v>
      </c>
      <c r="C11" s="66">
        <v>44403238632</v>
      </c>
      <c r="D11" s="67">
        <v>41208458159</v>
      </c>
      <c r="E11" s="68">
        <f t="shared" si="0"/>
        <v>-3194780473</v>
      </c>
      <c r="F11" s="66">
        <v>48706728849</v>
      </c>
      <c r="G11" s="67">
        <v>45077178163</v>
      </c>
      <c r="H11" s="68">
        <f t="shared" si="1"/>
        <v>-3629550686</v>
      </c>
      <c r="I11" s="68">
        <v>49161716296</v>
      </c>
      <c r="J11" s="35">
        <f t="shared" si="2"/>
        <v>-7.194926702255505</v>
      </c>
      <c r="K11" s="36">
        <f t="shared" si="3"/>
        <v>-7.451846534905451</v>
      </c>
      <c r="L11" s="86">
        <v>-3194780473</v>
      </c>
      <c r="M11" s="87">
        <v>-3629550686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13946706440</v>
      </c>
      <c r="D13" s="64">
        <v>13908777362</v>
      </c>
      <c r="E13" s="65">
        <f t="shared" si="0"/>
        <v>-37929078</v>
      </c>
      <c r="F13" s="63">
        <v>15034332958</v>
      </c>
      <c r="G13" s="64">
        <v>14991559145</v>
      </c>
      <c r="H13" s="65">
        <f t="shared" si="1"/>
        <v>-42773813</v>
      </c>
      <c r="I13" s="65">
        <v>16167233173</v>
      </c>
      <c r="J13" s="30">
        <f t="shared" si="2"/>
        <v>-0.2719572406802591</v>
      </c>
      <c r="K13" s="31">
        <f t="shared" si="3"/>
        <v>-0.28450755427256513</v>
      </c>
      <c r="L13" s="84">
        <v>-1694744813</v>
      </c>
      <c r="M13" s="85">
        <v>-2317912365</v>
      </c>
      <c r="N13" s="32">
        <f t="shared" si="4"/>
        <v>2.238040660107334</v>
      </c>
      <c r="O13" s="31">
        <f t="shared" si="5"/>
        <v>1.8453593693133434</v>
      </c>
      <c r="P13" s="6"/>
      <c r="Q13" s="33"/>
    </row>
    <row r="14" spans="1:17" ht="13.5">
      <c r="A14" s="3"/>
      <c r="B14" s="29" t="s">
        <v>21</v>
      </c>
      <c r="C14" s="63">
        <v>3347155157</v>
      </c>
      <c r="D14" s="64">
        <v>2341928374</v>
      </c>
      <c r="E14" s="65">
        <f t="shared" si="0"/>
        <v>-1005226783</v>
      </c>
      <c r="F14" s="63">
        <v>3644917053</v>
      </c>
      <c r="G14" s="64">
        <v>2343443504</v>
      </c>
      <c r="H14" s="65">
        <f t="shared" si="1"/>
        <v>-1301473549</v>
      </c>
      <c r="I14" s="65">
        <v>2529992130</v>
      </c>
      <c r="J14" s="30">
        <f t="shared" si="2"/>
        <v>-30.032273254430436</v>
      </c>
      <c r="K14" s="31">
        <f t="shared" si="3"/>
        <v>-35.706534060323925</v>
      </c>
      <c r="L14" s="84">
        <v>-1694744813</v>
      </c>
      <c r="M14" s="85">
        <v>-2317912365</v>
      </c>
      <c r="N14" s="32">
        <f t="shared" si="4"/>
        <v>59.314344867093574</v>
      </c>
      <c r="O14" s="31">
        <f t="shared" si="5"/>
        <v>56.148522638387156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-1694744813</v>
      </c>
      <c r="M15" s="85">
        <v>-2317912365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10896897547</v>
      </c>
      <c r="D16" s="64">
        <v>10092600972</v>
      </c>
      <c r="E16" s="65">
        <f t="shared" si="0"/>
        <v>-804296575</v>
      </c>
      <c r="F16" s="63">
        <v>11739035400</v>
      </c>
      <c r="G16" s="64">
        <v>11473833400</v>
      </c>
      <c r="H16" s="65">
        <f t="shared" si="1"/>
        <v>-265202000</v>
      </c>
      <c r="I16" s="65">
        <v>12575399502</v>
      </c>
      <c r="J16" s="30">
        <f t="shared" si="2"/>
        <v>-7.380968496133371</v>
      </c>
      <c r="K16" s="31">
        <f t="shared" si="3"/>
        <v>-2.2591464371936385</v>
      </c>
      <c r="L16" s="84">
        <v>-1694744813</v>
      </c>
      <c r="M16" s="85">
        <v>-2317912365</v>
      </c>
      <c r="N16" s="32">
        <f t="shared" si="4"/>
        <v>47.458270344327055</v>
      </c>
      <c r="O16" s="31">
        <f t="shared" si="5"/>
        <v>11.441416164152523</v>
      </c>
      <c r="P16" s="6"/>
      <c r="Q16" s="33"/>
    </row>
    <row r="17" spans="1:17" ht="13.5">
      <c r="A17" s="3"/>
      <c r="B17" s="29" t="s">
        <v>23</v>
      </c>
      <c r="C17" s="63">
        <v>15603229229</v>
      </c>
      <c r="D17" s="64">
        <v>15755936852</v>
      </c>
      <c r="E17" s="65">
        <f t="shared" si="0"/>
        <v>152707623</v>
      </c>
      <c r="F17" s="63">
        <v>16778607505</v>
      </c>
      <c r="G17" s="64">
        <v>16070144502</v>
      </c>
      <c r="H17" s="65">
        <f t="shared" si="1"/>
        <v>-708463003</v>
      </c>
      <c r="I17" s="65">
        <v>17227776935</v>
      </c>
      <c r="J17" s="42">
        <f t="shared" si="2"/>
        <v>0.9786924280787929</v>
      </c>
      <c r="K17" s="31">
        <f t="shared" si="3"/>
        <v>-4.2224183549730165</v>
      </c>
      <c r="L17" s="88">
        <v>-1694744813</v>
      </c>
      <c r="M17" s="85">
        <v>-2317912365</v>
      </c>
      <c r="N17" s="32">
        <f t="shared" si="4"/>
        <v>-9.010655871527957</v>
      </c>
      <c r="O17" s="31">
        <f t="shared" si="5"/>
        <v>30.564701828146983</v>
      </c>
      <c r="P17" s="6"/>
      <c r="Q17" s="33"/>
    </row>
    <row r="18" spans="1:17" ht="13.5">
      <c r="A18" s="3"/>
      <c r="B18" s="34" t="s">
        <v>24</v>
      </c>
      <c r="C18" s="66">
        <v>43793988373</v>
      </c>
      <c r="D18" s="67">
        <v>42099243560</v>
      </c>
      <c r="E18" s="68">
        <f t="shared" si="0"/>
        <v>-1694744813</v>
      </c>
      <c r="F18" s="66">
        <v>47196892916</v>
      </c>
      <c r="G18" s="67">
        <v>44878980551</v>
      </c>
      <c r="H18" s="68">
        <f t="shared" si="1"/>
        <v>-2317912365</v>
      </c>
      <c r="I18" s="68">
        <v>48500401740</v>
      </c>
      <c r="J18" s="43">
        <f t="shared" si="2"/>
        <v>-3.8698115334132233</v>
      </c>
      <c r="K18" s="36">
        <f t="shared" si="3"/>
        <v>-4.911154573512646</v>
      </c>
      <c r="L18" s="89">
        <v>-1694744813</v>
      </c>
      <c r="M18" s="87">
        <v>-2317912365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609250259</v>
      </c>
      <c r="D19" s="73">
        <v>-890785401</v>
      </c>
      <c r="E19" s="74">
        <f t="shared" si="0"/>
        <v>-1500035660</v>
      </c>
      <c r="F19" s="75">
        <v>1509835933</v>
      </c>
      <c r="G19" s="76">
        <v>198197612</v>
      </c>
      <c r="H19" s="77">
        <f t="shared" si="1"/>
        <v>-1311638321</v>
      </c>
      <c r="I19" s="77">
        <v>661314556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5700000000</v>
      </c>
      <c r="D22" s="64">
        <v>4917495090</v>
      </c>
      <c r="E22" s="65">
        <f t="shared" si="0"/>
        <v>-782504910</v>
      </c>
      <c r="F22" s="63">
        <v>6000000000</v>
      </c>
      <c r="G22" s="64">
        <v>7254827767</v>
      </c>
      <c r="H22" s="65">
        <f t="shared" si="1"/>
        <v>1254827767</v>
      </c>
      <c r="I22" s="65">
        <v>7147223202</v>
      </c>
      <c r="J22" s="30">
        <f t="shared" si="2"/>
        <v>-13.728156315789475</v>
      </c>
      <c r="K22" s="31">
        <f t="shared" si="3"/>
        <v>20.913796116666667</v>
      </c>
      <c r="L22" s="84">
        <v>-7693008300</v>
      </c>
      <c r="M22" s="85">
        <v>-7023574862</v>
      </c>
      <c r="N22" s="32">
        <f t="shared" si="4"/>
        <v>10.171637407436569</v>
      </c>
      <c r="O22" s="31">
        <f t="shared" si="5"/>
        <v>-17.865941371096618</v>
      </c>
      <c r="P22" s="6"/>
      <c r="Q22" s="33"/>
    </row>
    <row r="23" spans="1:17" ht="13.5">
      <c r="A23" s="7"/>
      <c r="B23" s="29" t="s">
        <v>28</v>
      </c>
      <c r="C23" s="63">
        <v>2037110716</v>
      </c>
      <c r="D23" s="64">
        <v>-5019636517</v>
      </c>
      <c r="E23" s="65">
        <f t="shared" si="0"/>
        <v>-7056747233</v>
      </c>
      <c r="F23" s="63">
        <v>1853520224</v>
      </c>
      <c r="G23" s="64">
        <v>-7229075985</v>
      </c>
      <c r="H23" s="65">
        <f t="shared" si="1"/>
        <v>-9082596209</v>
      </c>
      <c r="I23" s="65">
        <v>-7122488757</v>
      </c>
      <c r="J23" s="30">
        <f t="shared" si="2"/>
        <v>-346.40960737059913</v>
      </c>
      <c r="K23" s="31">
        <f t="shared" si="3"/>
        <v>-490.0187271439235</v>
      </c>
      <c r="L23" s="84">
        <v>-7693008300</v>
      </c>
      <c r="M23" s="85">
        <v>-7023574862</v>
      </c>
      <c r="N23" s="32">
        <f t="shared" si="4"/>
        <v>91.72935941067423</v>
      </c>
      <c r="O23" s="31">
        <f t="shared" si="5"/>
        <v>129.31585962214237</v>
      </c>
      <c r="P23" s="6"/>
      <c r="Q23" s="33"/>
    </row>
    <row r="24" spans="1:17" ht="13.5">
      <c r="A24" s="7"/>
      <c r="B24" s="29" t="s">
        <v>29</v>
      </c>
      <c r="C24" s="63">
        <v>2118841586</v>
      </c>
      <c r="D24" s="64">
        <v>2265085429</v>
      </c>
      <c r="E24" s="65">
        <f t="shared" si="0"/>
        <v>146243843</v>
      </c>
      <c r="F24" s="63">
        <v>2296333316</v>
      </c>
      <c r="G24" s="64">
        <v>3100526896</v>
      </c>
      <c r="H24" s="65">
        <f t="shared" si="1"/>
        <v>804193580</v>
      </c>
      <c r="I24" s="65">
        <v>3665513613</v>
      </c>
      <c r="J24" s="30">
        <f t="shared" si="2"/>
        <v>6.902065919712413</v>
      </c>
      <c r="K24" s="31">
        <f t="shared" si="3"/>
        <v>35.02076873582232</v>
      </c>
      <c r="L24" s="84">
        <v>-7693008300</v>
      </c>
      <c r="M24" s="85">
        <v>-7023574862</v>
      </c>
      <c r="N24" s="32">
        <f t="shared" si="4"/>
        <v>-1.9009968181108032</v>
      </c>
      <c r="O24" s="31">
        <f t="shared" si="5"/>
        <v>-11.44991825104576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-7693008300</v>
      </c>
      <c r="M25" s="85">
        <v>-7023574862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9855952302</v>
      </c>
      <c r="D26" s="67">
        <v>2162944002</v>
      </c>
      <c r="E26" s="68">
        <f t="shared" si="0"/>
        <v>-7693008300</v>
      </c>
      <c r="F26" s="66">
        <v>10149853540</v>
      </c>
      <c r="G26" s="67">
        <v>3126278678</v>
      </c>
      <c r="H26" s="68">
        <f t="shared" si="1"/>
        <v>-7023574862</v>
      </c>
      <c r="I26" s="68">
        <v>3690248058</v>
      </c>
      <c r="J26" s="43">
        <f t="shared" si="2"/>
        <v>-78.05443922896129</v>
      </c>
      <c r="K26" s="36">
        <f t="shared" si="3"/>
        <v>-69.19878039934751</v>
      </c>
      <c r="L26" s="89">
        <v>-7693008300</v>
      </c>
      <c r="M26" s="87">
        <v>-7023574862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4701798389</v>
      </c>
      <c r="D28" s="64">
        <v>1456577227</v>
      </c>
      <c r="E28" s="65">
        <f t="shared" si="0"/>
        <v>-3245221162</v>
      </c>
      <c r="F28" s="63">
        <v>5051968925</v>
      </c>
      <c r="G28" s="64">
        <v>2020134159</v>
      </c>
      <c r="H28" s="65">
        <f t="shared" si="1"/>
        <v>-3031834766</v>
      </c>
      <c r="I28" s="65">
        <v>1835382007</v>
      </c>
      <c r="J28" s="30">
        <f t="shared" si="2"/>
        <v>-69.02084890735199</v>
      </c>
      <c r="K28" s="31">
        <f t="shared" si="3"/>
        <v>-60.01293378897813</v>
      </c>
      <c r="L28" s="84">
        <v>-1425041058</v>
      </c>
      <c r="M28" s="85">
        <v>1418062752</v>
      </c>
      <c r="N28" s="32">
        <f t="shared" si="4"/>
        <v>227.7282569355977</v>
      </c>
      <c r="O28" s="31">
        <f t="shared" si="5"/>
        <v>-213.80117076793508</v>
      </c>
      <c r="P28" s="6"/>
      <c r="Q28" s="33"/>
    </row>
    <row r="29" spans="1:17" ht="13.5">
      <c r="A29" s="7"/>
      <c r="B29" s="29" t="s">
        <v>33</v>
      </c>
      <c r="C29" s="63">
        <v>1383537934</v>
      </c>
      <c r="D29" s="64">
        <v>751606515</v>
      </c>
      <c r="E29" s="65">
        <f t="shared" si="0"/>
        <v>-631931419</v>
      </c>
      <c r="F29" s="63">
        <v>1564367300</v>
      </c>
      <c r="G29" s="64">
        <v>903392355</v>
      </c>
      <c r="H29" s="65">
        <f t="shared" si="1"/>
        <v>-660974945</v>
      </c>
      <c r="I29" s="65">
        <v>1391391321</v>
      </c>
      <c r="J29" s="30">
        <f t="shared" si="2"/>
        <v>-45.67503380069953</v>
      </c>
      <c r="K29" s="31">
        <f t="shared" si="3"/>
        <v>-42.251902414477726</v>
      </c>
      <c r="L29" s="84">
        <v>-1425041058</v>
      </c>
      <c r="M29" s="85">
        <v>1418062752</v>
      </c>
      <c r="N29" s="32">
        <f t="shared" si="4"/>
        <v>44.34478680122352</v>
      </c>
      <c r="O29" s="31">
        <f t="shared" si="5"/>
        <v>-46.61112098655561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171359009</v>
      </c>
      <c r="E30" s="65">
        <f t="shared" si="0"/>
        <v>171359009</v>
      </c>
      <c r="F30" s="63">
        <v>0</v>
      </c>
      <c r="G30" s="64">
        <v>188683704</v>
      </c>
      <c r="H30" s="65">
        <f t="shared" si="1"/>
        <v>188683704</v>
      </c>
      <c r="I30" s="65">
        <v>31750000</v>
      </c>
      <c r="J30" s="30">
        <f t="shared" si="2"/>
        <v>0</v>
      </c>
      <c r="K30" s="31">
        <f t="shared" si="3"/>
        <v>0</v>
      </c>
      <c r="L30" s="84">
        <v>-1425041058</v>
      </c>
      <c r="M30" s="85">
        <v>1418062752</v>
      </c>
      <c r="N30" s="32">
        <f t="shared" si="4"/>
        <v>-12.024847146544461</v>
      </c>
      <c r="O30" s="31">
        <f t="shared" si="5"/>
        <v>13.305737262605993</v>
      </c>
      <c r="P30" s="6"/>
      <c r="Q30" s="33"/>
    </row>
    <row r="31" spans="1:17" ht="13.5">
      <c r="A31" s="7"/>
      <c r="B31" s="29" t="s">
        <v>35</v>
      </c>
      <c r="C31" s="63">
        <v>1395445995</v>
      </c>
      <c r="D31" s="64">
        <v>1554727362</v>
      </c>
      <c r="E31" s="65">
        <f t="shared" si="0"/>
        <v>159281367</v>
      </c>
      <c r="F31" s="63">
        <v>1416689445</v>
      </c>
      <c r="G31" s="64">
        <v>2342709063</v>
      </c>
      <c r="H31" s="65">
        <f t="shared" si="1"/>
        <v>926019618</v>
      </c>
      <c r="I31" s="65">
        <v>2943540035</v>
      </c>
      <c r="J31" s="30">
        <f t="shared" si="2"/>
        <v>11.414369855280569</v>
      </c>
      <c r="K31" s="31">
        <f t="shared" si="3"/>
        <v>65.36503968941479</v>
      </c>
      <c r="L31" s="84">
        <v>-1425041058</v>
      </c>
      <c r="M31" s="85">
        <v>1418062752</v>
      </c>
      <c r="N31" s="32">
        <f t="shared" si="4"/>
        <v>-11.177317741535557</v>
      </c>
      <c r="O31" s="31">
        <f t="shared" si="5"/>
        <v>65.30173764834915</v>
      </c>
      <c r="P31" s="6"/>
      <c r="Q31" s="33"/>
    </row>
    <row r="32" spans="1:17" ht="13.5">
      <c r="A32" s="7"/>
      <c r="B32" s="29" t="s">
        <v>36</v>
      </c>
      <c r="C32" s="63">
        <v>2375169983</v>
      </c>
      <c r="D32" s="64">
        <v>4496641130</v>
      </c>
      <c r="E32" s="65">
        <f t="shared" si="0"/>
        <v>2121471147</v>
      </c>
      <c r="F32" s="63">
        <v>2116827870</v>
      </c>
      <c r="G32" s="64">
        <v>6112997011</v>
      </c>
      <c r="H32" s="65">
        <f t="shared" si="1"/>
        <v>3996169141</v>
      </c>
      <c r="I32" s="65">
        <v>5708421484</v>
      </c>
      <c r="J32" s="30">
        <f t="shared" si="2"/>
        <v>89.31870822653454</v>
      </c>
      <c r="K32" s="31">
        <f t="shared" si="3"/>
        <v>188.78101510445438</v>
      </c>
      <c r="L32" s="84">
        <v>-1425041058</v>
      </c>
      <c r="M32" s="85">
        <v>1418062752</v>
      </c>
      <c r="N32" s="32">
        <f t="shared" si="4"/>
        <v>-148.87087884874123</v>
      </c>
      <c r="O32" s="31">
        <f t="shared" si="5"/>
        <v>281.80481684353555</v>
      </c>
      <c r="P32" s="6"/>
      <c r="Q32" s="33"/>
    </row>
    <row r="33" spans="1:17" ht="14.25" thickBot="1">
      <c r="A33" s="7"/>
      <c r="B33" s="57" t="s">
        <v>37</v>
      </c>
      <c r="C33" s="81">
        <v>9855952301</v>
      </c>
      <c r="D33" s="82">
        <v>8430911243</v>
      </c>
      <c r="E33" s="83">
        <f t="shared" si="0"/>
        <v>-1425041058</v>
      </c>
      <c r="F33" s="81">
        <v>10149853540</v>
      </c>
      <c r="G33" s="82">
        <v>11567916292</v>
      </c>
      <c r="H33" s="83">
        <f t="shared" si="1"/>
        <v>1418062752</v>
      </c>
      <c r="I33" s="83">
        <v>11910484847</v>
      </c>
      <c r="J33" s="58">
        <f t="shared" si="2"/>
        <v>-14.458684604788651</v>
      </c>
      <c r="K33" s="59">
        <f t="shared" si="3"/>
        <v>13.971263195192865</v>
      </c>
      <c r="L33" s="96">
        <v>-1425041058</v>
      </c>
      <c r="M33" s="97">
        <v>1418062752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20991061</v>
      </c>
      <c r="D8" s="64">
        <v>17116990</v>
      </c>
      <c r="E8" s="65">
        <f>($D8-$C8)</f>
        <v>-3874071</v>
      </c>
      <c r="F8" s="63">
        <v>21929725</v>
      </c>
      <c r="G8" s="64">
        <v>18048730</v>
      </c>
      <c r="H8" s="65">
        <f>($G8-$F8)</f>
        <v>-3880995</v>
      </c>
      <c r="I8" s="65">
        <v>19031160</v>
      </c>
      <c r="J8" s="30">
        <f>IF($C8=0,0,($E8/$C8)*100)</f>
        <v>-18.455813167328703</v>
      </c>
      <c r="K8" s="31">
        <f>IF($F8=0,0,($H8/$F8)*100)</f>
        <v>-17.69741754627566</v>
      </c>
      <c r="L8" s="84">
        <v>10629064</v>
      </c>
      <c r="M8" s="85">
        <v>6023635</v>
      </c>
      <c r="N8" s="32">
        <f>IF($L8=0,0,($E8/$L8)*100)</f>
        <v>-36.44790359715587</v>
      </c>
      <c r="O8" s="31">
        <f>IF($M8=0,0,($H8/$M8)*100)</f>
        <v>-64.42945165170201</v>
      </c>
      <c r="P8" s="6"/>
      <c r="Q8" s="33"/>
    </row>
    <row r="9" spans="1:17" ht="13.5">
      <c r="A9" s="3"/>
      <c r="B9" s="29" t="s">
        <v>16</v>
      </c>
      <c r="C9" s="63">
        <v>78031545</v>
      </c>
      <c r="D9" s="64">
        <v>88957830</v>
      </c>
      <c r="E9" s="65">
        <f>($D9-$C9)</f>
        <v>10926285</v>
      </c>
      <c r="F9" s="63">
        <v>82275638</v>
      </c>
      <c r="G9" s="64">
        <v>93762190</v>
      </c>
      <c r="H9" s="65">
        <f>($G9-$F9)</f>
        <v>11486552</v>
      </c>
      <c r="I9" s="65">
        <v>85217990</v>
      </c>
      <c r="J9" s="30">
        <f>IF($C9=0,0,($E9/$C9)*100)</f>
        <v>14.002394800718093</v>
      </c>
      <c r="K9" s="31">
        <f>IF($F9=0,0,($H9/$F9)*100)</f>
        <v>13.961060988673221</v>
      </c>
      <c r="L9" s="84">
        <v>10629064</v>
      </c>
      <c r="M9" s="85">
        <v>6023635</v>
      </c>
      <c r="N9" s="32">
        <f>IF($L9=0,0,($E9/$L9)*100)</f>
        <v>102.79630454760644</v>
      </c>
      <c r="O9" s="31">
        <f>IF($M9=0,0,($H9/$M9)*100)</f>
        <v>190.6913682518944</v>
      </c>
      <c r="P9" s="6"/>
      <c r="Q9" s="33"/>
    </row>
    <row r="10" spans="1:17" ht="13.5">
      <c r="A10" s="3"/>
      <c r="B10" s="29" t="s">
        <v>17</v>
      </c>
      <c r="C10" s="63">
        <v>52431820</v>
      </c>
      <c r="D10" s="64">
        <v>56008670</v>
      </c>
      <c r="E10" s="65">
        <f aca="true" t="shared" si="0" ref="E10:E33">($D10-$C10)</f>
        <v>3576850</v>
      </c>
      <c r="F10" s="63">
        <v>55698522</v>
      </c>
      <c r="G10" s="64">
        <v>54116600</v>
      </c>
      <c r="H10" s="65">
        <f aca="true" t="shared" si="1" ref="H10:H33">($G10-$F10)</f>
        <v>-1581922</v>
      </c>
      <c r="I10" s="65">
        <v>57302890</v>
      </c>
      <c r="J10" s="30">
        <f aca="true" t="shared" si="2" ref="J10:J33">IF($C10=0,0,($E10/$C10)*100)</f>
        <v>6.821907002274573</v>
      </c>
      <c r="K10" s="31">
        <f aca="true" t="shared" si="3" ref="K10:K33">IF($F10=0,0,($H10/$F10)*100)</f>
        <v>-2.8401507673758384</v>
      </c>
      <c r="L10" s="84">
        <v>10629064</v>
      </c>
      <c r="M10" s="85">
        <v>6023635</v>
      </c>
      <c r="N10" s="32">
        <f aca="true" t="shared" si="4" ref="N10:N33">IF($L10=0,0,($E10/$L10)*100)</f>
        <v>33.651599049549425</v>
      </c>
      <c r="O10" s="31">
        <f aca="true" t="shared" si="5" ref="O10:O33">IF($M10=0,0,($H10/$M10)*100)</f>
        <v>-26.261916600192407</v>
      </c>
      <c r="P10" s="6"/>
      <c r="Q10" s="33"/>
    </row>
    <row r="11" spans="1:17" ht="13.5">
      <c r="A11" s="7"/>
      <c r="B11" s="34" t="s">
        <v>18</v>
      </c>
      <c r="C11" s="66">
        <v>151454426</v>
      </c>
      <c r="D11" s="67">
        <v>162083490</v>
      </c>
      <c r="E11" s="68">
        <f t="shared" si="0"/>
        <v>10629064</v>
      </c>
      <c r="F11" s="66">
        <v>159903885</v>
      </c>
      <c r="G11" s="67">
        <v>165927520</v>
      </c>
      <c r="H11" s="68">
        <f t="shared" si="1"/>
        <v>6023635</v>
      </c>
      <c r="I11" s="68">
        <v>161552040</v>
      </c>
      <c r="J11" s="35">
        <f t="shared" si="2"/>
        <v>7.017994970975626</v>
      </c>
      <c r="K11" s="36">
        <f t="shared" si="3"/>
        <v>3.767034803438328</v>
      </c>
      <c r="L11" s="86">
        <v>10629064</v>
      </c>
      <c r="M11" s="87">
        <v>6023635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56806709</v>
      </c>
      <c r="D13" s="64">
        <v>59406166</v>
      </c>
      <c r="E13" s="65">
        <f t="shared" si="0"/>
        <v>2599457</v>
      </c>
      <c r="F13" s="63">
        <v>59797529</v>
      </c>
      <c r="G13" s="64">
        <v>61462530</v>
      </c>
      <c r="H13" s="65">
        <f t="shared" si="1"/>
        <v>1665001</v>
      </c>
      <c r="I13" s="65">
        <v>63961740</v>
      </c>
      <c r="J13" s="30">
        <f t="shared" si="2"/>
        <v>4.575968306842067</v>
      </c>
      <c r="K13" s="31">
        <f t="shared" si="3"/>
        <v>2.784397662987044</v>
      </c>
      <c r="L13" s="84">
        <v>14123753</v>
      </c>
      <c r="M13" s="85">
        <v>10351577</v>
      </c>
      <c r="N13" s="32">
        <f t="shared" si="4"/>
        <v>18.404860237926847</v>
      </c>
      <c r="O13" s="31">
        <f t="shared" si="5"/>
        <v>16.08451543180329</v>
      </c>
      <c r="P13" s="6"/>
      <c r="Q13" s="33"/>
    </row>
    <row r="14" spans="1:17" ht="13.5">
      <c r="A14" s="3"/>
      <c r="B14" s="29" t="s">
        <v>21</v>
      </c>
      <c r="C14" s="63">
        <v>16898484</v>
      </c>
      <c r="D14" s="64">
        <v>14076823</v>
      </c>
      <c r="E14" s="65">
        <f t="shared" si="0"/>
        <v>-2821661</v>
      </c>
      <c r="F14" s="63">
        <v>17827901</v>
      </c>
      <c r="G14" s="64">
        <v>14780434</v>
      </c>
      <c r="H14" s="65">
        <f t="shared" si="1"/>
        <v>-3047467</v>
      </c>
      <c r="I14" s="65">
        <v>15519774</v>
      </c>
      <c r="J14" s="30">
        <f t="shared" si="2"/>
        <v>-16.697716789269382</v>
      </c>
      <c r="K14" s="31">
        <f t="shared" si="3"/>
        <v>-17.093807061190212</v>
      </c>
      <c r="L14" s="84">
        <v>14123753</v>
      </c>
      <c r="M14" s="85">
        <v>10351577</v>
      </c>
      <c r="N14" s="32">
        <f t="shared" si="4"/>
        <v>-19.97812479445088</v>
      </c>
      <c r="O14" s="31">
        <f t="shared" si="5"/>
        <v>-29.439639969832616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14123753</v>
      </c>
      <c r="M15" s="85">
        <v>10351577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34032910</v>
      </c>
      <c r="D16" s="64">
        <v>40200000</v>
      </c>
      <c r="E16" s="65">
        <f t="shared" si="0"/>
        <v>6167090</v>
      </c>
      <c r="F16" s="63">
        <v>35904730</v>
      </c>
      <c r="G16" s="64">
        <v>41808000</v>
      </c>
      <c r="H16" s="65">
        <f t="shared" si="1"/>
        <v>5903270</v>
      </c>
      <c r="I16" s="65">
        <v>43480320</v>
      </c>
      <c r="J16" s="30">
        <f t="shared" si="2"/>
        <v>18.120959976681394</v>
      </c>
      <c r="K16" s="31">
        <f t="shared" si="3"/>
        <v>16.441482779566925</v>
      </c>
      <c r="L16" s="84">
        <v>14123753</v>
      </c>
      <c r="M16" s="85">
        <v>10351577</v>
      </c>
      <c r="N16" s="32">
        <f t="shared" si="4"/>
        <v>43.66466901538139</v>
      </c>
      <c r="O16" s="31">
        <f t="shared" si="5"/>
        <v>57.027735967186445</v>
      </c>
      <c r="P16" s="6"/>
      <c r="Q16" s="33"/>
    </row>
    <row r="17" spans="1:17" ht="13.5">
      <c r="A17" s="3"/>
      <c r="B17" s="29" t="s">
        <v>23</v>
      </c>
      <c r="C17" s="63">
        <v>41092342</v>
      </c>
      <c r="D17" s="64">
        <v>49271209</v>
      </c>
      <c r="E17" s="65">
        <f t="shared" si="0"/>
        <v>8178867</v>
      </c>
      <c r="F17" s="63">
        <v>42313297</v>
      </c>
      <c r="G17" s="64">
        <v>48144070</v>
      </c>
      <c r="H17" s="65">
        <f t="shared" si="1"/>
        <v>5830773</v>
      </c>
      <c r="I17" s="65">
        <v>50287070</v>
      </c>
      <c r="J17" s="42">
        <f t="shared" si="2"/>
        <v>19.903628272148616</v>
      </c>
      <c r="K17" s="31">
        <f t="shared" si="3"/>
        <v>13.780001591461899</v>
      </c>
      <c r="L17" s="88">
        <v>14123753</v>
      </c>
      <c r="M17" s="85">
        <v>10351577</v>
      </c>
      <c r="N17" s="32">
        <f t="shared" si="4"/>
        <v>57.90859554114264</v>
      </c>
      <c r="O17" s="31">
        <f t="shared" si="5"/>
        <v>56.32738857084287</v>
      </c>
      <c r="P17" s="6"/>
      <c r="Q17" s="33"/>
    </row>
    <row r="18" spans="1:17" ht="13.5">
      <c r="A18" s="3"/>
      <c r="B18" s="34" t="s">
        <v>24</v>
      </c>
      <c r="C18" s="66">
        <v>148830445</v>
      </c>
      <c r="D18" s="67">
        <v>162954198</v>
      </c>
      <c r="E18" s="68">
        <f t="shared" si="0"/>
        <v>14123753</v>
      </c>
      <c r="F18" s="66">
        <v>155843457</v>
      </c>
      <c r="G18" s="67">
        <v>166195034</v>
      </c>
      <c r="H18" s="68">
        <f t="shared" si="1"/>
        <v>10351577</v>
      </c>
      <c r="I18" s="68">
        <v>173248904</v>
      </c>
      <c r="J18" s="43">
        <f t="shared" si="2"/>
        <v>9.489827837308422</v>
      </c>
      <c r="K18" s="36">
        <f t="shared" si="3"/>
        <v>6.642291694029863</v>
      </c>
      <c r="L18" s="89">
        <v>14123753</v>
      </c>
      <c r="M18" s="87">
        <v>10351577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2623981</v>
      </c>
      <c r="D19" s="73">
        <v>-870708</v>
      </c>
      <c r="E19" s="74">
        <f t="shared" si="0"/>
        <v>-3494689</v>
      </c>
      <c r="F19" s="75">
        <v>4060428</v>
      </c>
      <c r="G19" s="76">
        <v>-267514</v>
      </c>
      <c r="H19" s="77">
        <f t="shared" si="1"/>
        <v>-4327942</v>
      </c>
      <c r="I19" s="77">
        <v>-11696864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-7202000</v>
      </c>
      <c r="M22" s="85">
        <v>24550000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390000</v>
      </c>
      <c r="E23" s="65">
        <f t="shared" si="0"/>
        <v>390000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-7202000</v>
      </c>
      <c r="M23" s="85">
        <v>24550000</v>
      </c>
      <c r="N23" s="32">
        <f t="shared" si="4"/>
        <v>-5.415162454873646</v>
      </c>
      <c r="O23" s="31">
        <f t="shared" si="5"/>
        <v>0</v>
      </c>
      <c r="P23" s="6"/>
      <c r="Q23" s="33"/>
    </row>
    <row r="24" spans="1:17" ht="13.5">
      <c r="A24" s="7"/>
      <c r="B24" s="29" t="s">
        <v>29</v>
      </c>
      <c r="C24" s="63">
        <v>59828450</v>
      </c>
      <c r="D24" s="64">
        <v>52236450</v>
      </c>
      <c r="E24" s="65">
        <f t="shared" si="0"/>
        <v>-7592000</v>
      </c>
      <c r="F24" s="63">
        <v>58259550</v>
      </c>
      <c r="G24" s="64">
        <v>82809550</v>
      </c>
      <c r="H24" s="65">
        <f t="shared" si="1"/>
        <v>24550000</v>
      </c>
      <c r="I24" s="65">
        <v>83294650</v>
      </c>
      <c r="J24" s="30">
        <f t="shared" si="2"/>
        <v>-12.689615057719195</v>
      </c>
      <c r="K24" s="31">
        <f t="shared" si="3"/>
        <v>42.1390141187153</v>
      </c>
      <c r="L24" s="84">
        <v>-7202000</v>
      </c>
      <c r="M24" s="85">
        <v>24550000</v>
      </c>
      <c r="N24" s="32">
        <f t="shared" si="4"/>
        <v>105.41516245487365</v>
      </c>
      <c r="O24" s="31">
        <f t="shared" si="5"/>
        <v>100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-7202000</v>
      </c>
      <c r="M25" s="85">
        <v>24550000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59828450</v>
      </c>
      <c r="D26" s="67">
        <v>52626450</v>
      </c>
      <c r="E26" s="68">
        <f t="shared" si="0"/>
        <v>-7202000</v>
      </c>
      <c r="F26" s="66">
        <v>58259550</v>
      </c>
      <c r="G26" s="67">
        <v>82809550</v>
      </c>
      <c r="H26" s="68">
        <f t="shared" si="1"/>
        <v>24550000</v>
      </c>
      <c r="I26" s="68">
        <v>83294650</v>
      </c>
      <c r="J26" s="43">
        <f t="shared" si="2"/>
        <v>-12.037751270507593</v>
      </c>
      <c r="K26" s="36">
        <f t="shared" si="3"/>
        <v>42.1390141187153</v>
      </c>
      <c r="L26" s="89">
        <v>-7202000</v>
      </c>
      <c r="M26" s="87">
        <v>24550000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47000000</v>
      </c>
      <c r="D28" s="64">
        <v>26538362</v>
      </c>
      <c r="E28" s="65">
        <f t="shared" si="0"/>
        <v>-20461638</v>
      </c>
      <c r="F28" s="63">
        <v>45000000</v>
      </c>
      <c r="G28" s="64">
        <v>39000000</v>
      </c>
      <c r="H28" s="65">
        <f t="shared" si="1"/>
        <v>-6000000</v>
      </c>
      <c r="I28" s="65">
        <v>40000000</v>
      </c>
      <c r="J28" s="30">
        <f t="shared" si="2"/>
        <v>-43.5354</v>
      </c>
      <c r="K28" s="31">
        <f t="shared" si="3"/>
        <v>-13.333333333333334</v>
      </c>
      <c r="L28" s="84">
        <v>-7202000</v>
      </c>
      <c r="M28" s="85">
        <v>24550000</v>
      </c>
      <c r="N28" s="32">
        <f t="shared" si="4"/>
        <v>284.11049708414333</v>
      </c>
      <c r="O28" s="31">
        <f t="shared" si="5"/>
        <v>-24.43991853360489</v>
      </c>
      <c r="P28" s="6"/>
      <c r="Q28" s="33"/>
    </row>
    <row r="29" spans="1:17" ht="13.5">
      <c r="A29" s="7"/>
      <c r="B29" s="29" t="s">
        <v>33</v>
      </c>
      <c r="C29" s="63">
        <v>3071000</v>
      </c>
      <c r="D29" s="64">
        <v>3315081</v>
      </c>
      <c r="E29" s="65">
        <f t="shared" si="0"/>
        <v>244081</v>
      </c>
      <c r="F29" s="63">
        <v>3200000</v>
      </c>
      <c r="G29" s="64">
        <v>3000000</v>
      </c>
      <c r="H29" s="65">
        <f t="shared" si="1"/>
        <v>-200000</v>
      </c>
      <c r="I29" s="65">
        <v>2000000</v>
      </c>
      <c r="J29" s="30">
        <f t="shared" si="2"/>
        <v>7.947932269619017</v>
      </c>
      <c r="K29" s="31">
        <f t="shared" si="3"/>
        <v>-6.25</v>
      </c>
      <c r="L29" s="84">
        <v>-7202000</v>
      </c>
      <c r="M29" s="85">
        <v>24550000</v>
      </c>
      <c r="N29" s="32">
        <f t="shared" si="4"/>
        <v>-3.389072479866704</v>
      </c>
      <c r="O29" s="31">
        <f t="shared" si="5"/>
        <v>-0.8146639511201629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-7202000</v>
      </c>
      <c r="M30" s="85">
        <v>24550000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9757450</v>
      </c>
      <c r="D31" s="64">
        <v>0</v>
      </c>
      <c r="E31" s="65">
        <f t="shared" si="0"/>
        <v>-9757450</v>
      </c>
      <c r="F31" s="63">
        <v>10059550</v>
      </c>
      <c r="G31" s="64">
        <v>0</v>
      </c>
      <c r="H31" s="65">
        <f t="shared" si="1"/>
        <v>-10059550</v>
      </c>
      <c r="I31" s="65">
        <v>0</v>
      </c>
      <c r="J31" s="30">
        <f t="shared" si="2"/>
        <v>-100</v>
      </c>
      <c r="K31" s="31">
        <f t="shared" si="3"/>
        <v>-100</v>
      </c>
      <c r="L31" s="84">
        <v>-7202000</v>
      </c>
      <c r="M31" s="85">
        <v>24550000</v>
      </c>
      <c r="N31" s="32">
        <f t="shared" si="4"/>
        <v>135.48250485976118</v>
      </c>
      <c r="O31" s="31">
        <f t="shared" si="5"/>
        <v>-40.975763747454174</v>
      </c>
      <c r="P31" s="6"/>
      <c r="Q31" s="33"/>
    </row>
    <row r="32" spans="1:17" ht="13.5">
      <c r="A32" s="7"/>
      <c r="B32" s="29" t="s">
        <v>36</v>
      </c>
      <c r="C32" s="63">
        <v>0</v>
      </c>
      <c r="D32" s="64">
        <v>22773007</v>
      </c>
      <c r="E32" s="65">
        <f t="shared" si="0"/>
        <v>22773007</v>
      </c>
      <c r="F32" s="63">
        <v>0</v>
      </c>
      <c r="G32" s="64">
        <v>40809550</v>
      </c>
      <c r="H32" s="65">
        <f t="shared" si="1"/>
        <v>40809550</v>
      </c>
      <c r="I32" s="65">
        <v>41294650</v>
      </c>
      <c r="J32" s="30">
        <f t="shared" si="2"/>
        <v>0</v>
      </c>
      <c r="K32" s="31">
        <f t="shared" si="3"/>
        <v>0</v>
      </c>
      <c r="L32" s="84">
        <v>-7202000</v>
      </c>
      <c r="M32" s="85">
        <v>24550000</v>
      </c>
      <c r="N32" s="32">
        <f t="shared" si="4"/>
        <v>-316.20392946403774</v>
      </c>
      <c r="O32" s="31">
        <f t="shared" si="5"/>
        <v>166.23034623217922</v>
      </c>
      <c r="P32" s="6"/>
      <c r="Q32" s="33"/>
    </row>
    <row r="33" spans="1:17" ht="14.25" thickBot="1">
      <c r="A33" s="7"/>
      <c r="B33" s="57" t="s">
        <v>37</v>
      </c>
      <c r="C33" s="81">
        <v>59828450</v>
      </c>
      <c r="D33" s="82">
        <v>52626450</v>
      </c>
      <c r="E33" s="83">
        <f t="shared" si="0"/>
        <v>-7202000</v>
      </c>
      <c r="F33" s="81">
        <v>58259550</v>
      </c>
      <c r="G33" s="82">
        <v>82809550</v>
      </c>
      <c r="H33" s="83">
        <f t="shared" si="1"/>
        <v>24550000</v>
      </c>
      <c r="I33" s="83">
        <v>83294650</v>
      </c>
      <c r="J33" s="58">
        <f t="shared" si="2"/>
        <v>-12.037751270507593</v>
      </c>
      <c r="K33" s="59">
        <f t="shared" si="3"/>
        <v>42.1390141187153</v>
      </c>
      <c r="L33" s="96">
        <v>-7202000</v>
      </c>
      <c r="M33" s="97">
        <v>24550000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91959797</v>
      </c>
      <c r="D8" s="64">
        <v>94656652</v>
      </c>
      <c r="E8" s="65">
        <f>($D8-$C8)</f>
        <v>2696855</v>
      </c>
      <c r="F8" s="63">
        <v>99316581</v>
      </c>
      <c r="G8" s="64">
        <v>101692765</v>
      </c>
      <c r="H8" s="65">
        <f>($G8-$F8)</f>
        <v>2376184</v>
      </c>
      <c r="I8" s="65">
        <v>109828187</v>
      </c>
      <c r="J8" s="30">
        <f>IF($C8=0,0,($E8/$C8)*100)</f>
        <v>2.932645664713679</v>
      </c>
      <c r="K8" s="31">
        <f>IF($F8=0,0,($H8/$F8)*100)</f>
        <v>2.3925350390384463</v>
      </c>
      <c r="L8" s="84">
        <v>-28711331</v>
      </c>
      <c r="M8" s="85">
        <v>4871958</v>
      </c>
      <c r="N8" s="32">
        <f>IF($L8=0,0,($E8/$L8)*100)</f>
        <v>-9.392998882566607</v>
      </c>
      <c r="O8" s="31">
        <f>IF($M8=0,0,($H8/$M8)*100)</f>
        <v>48.77267004354307</v>
      </c>
      <c r="P8" s="6"/>
      <c r="Q8" s="33"/>
    </row>
    <row r="9" spans="1:17" ht="13.5">
      <c r="A9" s="3"/>
      <c r="B9" s="29" t="s">
        <v>16</v>
      </c>
      <c r="C9" s="63">
        <v>230313818</v>
      </c>
      <c r="D9" s="64">
        <v>245124289</v>
      </c>
      <c r="E9" s="65">
        <f>($D9-$C9)</f>
        <v>14810471</v>
      </c>
      <c r="F9" s="63">
        <v>248111147</v>
      </c>
      <c r="G9" s="64">
        <v>264881292</v>
      </c>
      <c r="H9" s="65">
        <f>($G9-$F9)</f>
        <v>16770145</v>
      </c>
      <c r="I9" s="65">
        <v>286085783</v>
      </c>
      <c r="J9" s="30">
        <f>IF($C9=0,0,($E9/$C9)*100)</f>
        <v>6.430561191947241</v>
      </c>
      <c r="K9" s="31">
        <f>IF($F9=0,0,($H9/$F9)*100)</f>
        <v>6.759125981550519</v>
      </c>
      <c r="L9" s="84">
        <v>-28711331</v>
      </c>
      <c r="M9" s="85">
        <v>4871958</v>
      </c>
      <c r="N9" s="32">
        <f>IF($L9=0,0,($E9/$L9)*100)</f>
        <v>-51.58406275208907</v>
      </c>
      <c r="O9" s="31">
        <f>IF($M9=0,0,($H9/$M9)*100)</f>
        <v>344.2177662451113</v>
      </c>
      <c r="P9" s="6"/>
      <c r="Q9" s="33"/>
    </row>
    <row r="10" spans="1:17" ht="13.5">
      <c r="A10" s="3"/>
      <c r="B10" s="29" t="s">
        <v>17</v>
      </c>
      <c r="C10" s="63">
        <v>188217097</v>
      </c>
      <c r="D10" s="64">
        <v>141998440</v>
      </c>
      <c r="E10" s="65">
        <f aca="true" t="shared" si="0" ref="E10:E33">($D10-$C10)</f>
        <v>-46218657</v>
      </c>
      <c r="F10" s="63">
        <v>176307323</v>
      </c>
      <c r="G10" s="64">
        <v>162032952</v>
      </c>
      <c r="H10" s="65">
        <f aca="true" t="shared" si="1" ref="H10:H33">($G10-$F10)</f>
        <v>-14274371</v>
      </c>
      <c r="I10" s="65">
        <v>178748039</v>
      </c>
      <c r="J10" s="30">
        <f aca="true" t="shared" si="2" ref="J10:J33">IF($C10=0,0,($E10/$C10)*100)</f>
        <v>-24.55603541691008</v>
      </c>
      <c r="K10" s="31">
        <f aca="true" t="shared" si="3" ref="K10:K33">IF($F10=0,0,($H10/$F10)*100)</f>
        <v>-8.096300685139438</v>
      </c>
      <c r="L10" s="84">
        <v>-28711331</v>
      </c>
      <c r="M10" s="85">
        <v>4871958</v>
      </c>
      <c r="N10" s="32">
        <f aca="true" t="shared" si="4" ref="N10:N33">IF($L10=0,0,($E10/$L10)*100)</f>
        <v>160.97706163465566</v>
      </c>
      <c r="O10" s="31">
        <f aca="true" t="shared" si="5" ref="O10:O33">IF($M10=0,0,($H10/$M10)*100)</f>
        <v>-292.9904362886544</v>
      </c>
      <c r="P10" s="6"/>
      <c r="Q10" s="33"/>
    </row>
    <row r="11" spans="1:17" ht="13.5">
      <c r="A11" s="7"/>
      <c r="B11" s="34" t="s">
        <v>18</v>
      </c>
      <c r="C11" s="66">
        <v>510490712</v>
      </c>
      <c r="D11" s="67">
        <v>481779381</v>
      </c>
      <c r="E11" s="68">
        <f t="shared" si="0"/>
        <v>-28711331</v>
      </c>
      <c r="F11" s="66">
        <v>523735051</v>
      </c>
      <c r="G11" s="67">
        <v>528607009</v>
      </c>
      <c r="H11" s="68">
        <f t="shared" si="1"/>
        <v>4871958</v>
      </c>
      <c r="I11" s="68">
        <v>574662009</v>
      </c>
      <c r="J11" s="35">
        <f t="shared" si="2"/>
        <v>-5.624261191259441</v>
      </c>
      <c r="K11" s="36">
        <f t="shared" si="3"/>
        <v>0.9302333289890883</v>
      </c>
      <c r="L11" s="86">
        <v>-28711331</v>
      </c>
      <c r="M11" s="87">
        <v>4871958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179384002</v>
      </c>
      <c r="D13" s="64">
        <v>186234060</v>
      </c>
      <c r="E13" s="65">
        <f t="shared" si="0"/>
        <v>6850058</v>
      </c>
      <c r="F13" s="63">
        <v>189563368</v>
      </c>
      <c r="G13" s="64">
        <v>198989656</v>
      </c>
      <c r="H13" s="65">
        <f t="shared" si="1"/>
        <v>9426288</v>
      </c>
      <c r="I13" s="65">
        <v>212769380</v>
      </c>
      <c r="J13" s="30">
        <f t="shared" si="2"/>
        <v>3.81865602485555</v>
      </c>
      <c r="K13" s="31">
        <f t="shared" si="3"/>
        <v>4.972631632077776</v>
      </c>
      <c r="L13" s="84">
        <v>-34174702</v>
      </c>
      <c r="M13" s="85">
        <v>11709415</v>
      </c>
      <c r="N13" s="32">
        <f t="shared" si="4"/>
        <v>-20.04423623064804</v>
      </c>
      <c r="O13" s="31">
        <f t="shared" si="5"/>
        <v>80.50178424797481</v>
      </c>
      <c r="P13" s="6"/>
      <c r="Q13" s="33"/>
    </row>
    <row r="14" spans="1:17" ht="13.5">
      <c r="A14" s="3"/>
      <c r="B14" s="29" t="s">
        <v>21</v>
      </c>
      <c r="C14" s="63">
        <v>61937156</v>
      </c>
      <c r="D14" s="64">
        <v>41606299</v>
      </c>
      <c r="E14" s="65">
        <f t="shared" si="0"/>
        <v>-20330857</v>
      </c>
      <c r="F14" s="63">
        <v>67251127</v>
      </c>
      <c r="G14" s="64">
        <v>42736180</v>
      </c>
      <c r="H14" s="65">
        <f t="shared" si="1"/>
        <v>-24514947</v>
      </c>
      <c r="I14" s="65">
        <v>44966732</v>
      </c>
      <c r="J14" s="30">
        <f t="shared" si="2"/>
        <v>-32.82497665859892</v>
      </c>
      <c r="K14" s="31">
        <f t="shared" si="3"/>
        <v>-36.452841898099344</v>
      </c>
      <c r="L14" s="84">
        <v>-34174702</v>
      </c>
      <c r="M14" s="85">
        <v>11709415</v>
      </c>
      <c r="N14" s="32">
        <f t="shared" si="4"/>
        <v>59.49095620497291</v>
      </c>
      <c r="O14" s="31">
        <f t="shared" si="5"/>
        <v>-209.36098857201665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-34174702</v>
      </c>
      <c r="M15" s="85">
        <v>11709415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110366403</v>
      </c>
      <c r="D16" s="64">
        <v>108897244</v>
      </c>
      <c r="E16" s="65">
        <f t="shared" si="0"/>
        <v>-1469159</v>
      </c>
      <c r="F16" s="63">
        <v>119375650</v>
      </c>
      <c r="G16" s="64">
        <v>125892653</v>
      </c>
      <c r="H16" s="65">
        <f t="shared" si="1"/>
        <v>6517003</v>
      </c>
      <c r="I16" s="65">
        <v>142981654</v>
      </c>
      <c r="J16" s="30">
        <f t="shared" si="2"/>
        <v>-1.3311650647887836</v>
      </c>
      <c r="K16" s="31">
        <f t="shared" si="3"/>
        <v>5.459239803092172</v>
      </c>
      <c r="L16" s="84">
        <v>-34174702</v>
      </c>
      <c r="M16" s="85">
        <v>11709415</v>
      </c>
      <c r="N16" s="32">
        <f t="shared" si="4"/>
        <v>4.2989665279305145</v>
      </c>
      <c r="O16" s="31">
        <f t="shared" si="5"/>
        <v>55.656093835601524</v>
      </c>
      <c r="P16" s="6"/>
      <c r="Q16" s="33"/>
    </row>
    <row r="17" spans="1:17" ht="13.5">
      <c r="A17" s="3"/>
      <c r="B17" s="29" t="s">
        <v>23</v>
      </c>
      <c r="C17" s="63">
        <v>179878352</v>
      </c>
      <c r="D17" s="64">
        <v>160653608</v>
      </c>
      <c r="E17" s="65">
        <f t="shared" si="0"/>
        <v>-19224744</v>
      </c>
      <c r="F17" s="63">
        <v>166758402</v>
      </c>
      <c r="G17" s="64">
        <v>187039473</v>
      </c>
      <c r="H17" s="65">
        <f t="shared" si="1"/>
        <v>20281071</v>
      </c>
      <c r="I17" s="65">
        <v>202967195</v>
      </c>
      <c r="J17" s="42">
        <f t="shared" si="2"/>
        <v>-10.687636275431297</v>
      </c>
      <c r="K17" s="31">
        <f t="shared" si="3"/>
        <v>12.161948517592535</v>
      </c>
      <c r="L17" s="88">
        <v>-34174702</v>
      </c>
      <c r="M17" s="85">
        <v>11709415</v>
      </c>
      <c r="N17" s="32">
        <f t="shared" si="4"/>
        <v>56.254313497744626</v>
      </c>
      <c r="O17" s="31">
        <f t="shared" si="5"/>
        <v>173.20311048844027</v>
      </c>
      <c r="P17" s="6"/>
      <c r="Q17" s="33"/>
    </row>
    <row r="18" spans="1:17" ht="13.5">
      <c r="A18" s="3"/>
      <c r="B18" s="34" t="s">
        <v>24</v>
      </c>
      <c r="C18" s="66">
        <v>531565913</v>
      </c>
      <c r="D18" s="67">
        <v>497391211</v>
      </c>
      <c r="E18" s="68">
        <f t="shared" si="0"/>
        <v>-34174702</v>
      </c>
      <c r="F18" s="66">
        <v>542948547</v>
      </c>
      <c r="G18" s="67">
        <v>554657962</v>
      </c>
      <c r="H18" s="68">
        <f t="shared" si="1"/>
        <v>11709415</v>
      </c>
      <c r="I18" s="68">
        <v>603684961</v>
      </c>
      <c r="J18" s="43">
        <f t="shared" si="2"/>
        <v>-6.429061977869901</v>
      </c>
      <c r="K18" s="36">
        <f t="shared" si="3"/>
        <v>2.156634374417066</v>
      </c>
      <c r="L18" s="89">
        <v>-34174702</v>
      </c>
      <c r="M18" s="87">
        <v>11709415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-21075201</v>
      </c>
      <c r="D19" s="73">
        <v>-15611830</v>
      </c>
      <c r="E19" s="74">
        <f t="shared" si="0"/>
        <v>5463371</v>
      </c>
      <c r="F19" s="75">
        <v>-19213496</v>
      </c>
      <c r="G19" s="76">
        <v>-26050953</v>
      </c>
      <c r="H19" s="77">
        <f t="shared" si="1"/>
        <v>-6837457</v>
      </c>
      <c r="I19" s="77">
        <v>-29022952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65001000</v>
      </c>
      <c r="D22" s="64">
        <v>66362406</v>
      </c>
      <c r="E22" s="65">
        <f t="shared" si="0"/>
        <v>1361406</v>
      </c>
      <c r="F22" s="63">
        <v>42889350</v>
      </c>
      <c r="G22" s="64">
        <v>43555934</v>
      </c>
      <c r="H22" s="65">
        <f t="shared" si="1"/>
        <v>666584</v>
      </c>
      <c r="I22" s="65">
        <v>37799700</v>
      </c>
      <c r="J22" s="30">
        <f t="shared" si="2"/>
        <v>2.0944385470992755</v>
      </c>
      <c r="K22" s="31">
        <f t="shared" si="3"/>
        <v>1.5541946893576144</v>
      </c>
      <c r="L22" s="84">
        <v>16600048</v>
      </c>
      <c r="M22" s="85">
        <v>-2949439</v>
      </c>
      <c r="N22" s="32">
        <f t="shared" si="4"/>
        <v>8.20121724949229</v>
      </c>
      <c r="O22" s="31">
        <f t="shared" si="5"/>
        <v>-22.60036569666299</v>
      </c>
      <c r="P22" s="6"/>
      <c r="Q22" s="33"/>
    </row>
    <row r="23" spans="1:17" ht="13.5">
      <c r="A23" s="7"/>
      <c r="B23" s="29" t="s">
        <v>28</v>
      </c>
      <c r="C23" s="63">
        <v>11648720</v>
      </c>
      <c r="D23" s="64">
        <v>27803362</v>
      </c>
      <c r="E23" s="65">
        <f t="shared" si="0"/>
        <v>16154642</v>
      </c>
      <c r="F23" s="63">
        <v>8209088</v>
      </c>
      <c r="G23" s="64">
        <v>19193065</v>
      </c>
      <c r="H23" s="65">
        <f t="shared" si="1"/>
        <v>10983977</v>
      </c>
      <c r="I23" s="65">
        <v>14894755</v>
      </c>
      <c r="J23" s="30">
        <f t="shared" si="2"/>
        <v>138.6816920657377</v>
      </c>
      <c r="K23" s="31">
        <f t="shared" si="3"/>
        <v>133.80264653028448</v>
      </c>
      <c r="L23" s="84">
        <v>16600048</v>
      </c>
      <c r="M23" s="85">
        <v>-2949439</v>
      </c>
      <c r="N23" s="32">
        <f t="shared" si="4"/>
        <v>97.31683908383879</v>
      </c>
      <c r="O23" s="31">
        <f t="shared" si="5"/>
        <v>-372.4090242246068</v>
      </c>
      <c r="P23" s="6"/>
      <c r="Q23" s="33"/>
    </row>
    <row r="24" spans="1:17" ht="13.5">
      <c r="A24" s="7"/>
      <c r="B24" s="29" t="s">
        <v>29</v>
      </c>
      <c r="C24" s="63">
        <v>17159200</v>
      </c>
      <c r="D24" s="64">
        <v>16243200</v>
      </c>
      <c r="E24" s="65">
        <f t="shared" si="0"/>
        <v>-916000</v>
      </c>
      <c r="F24" s="63">
        <v>29794350</v>
      </c>
      <c r="G24" s="64">
        <v>15194350</v>
      </c>
      <c r="H24" s="65">
        <f t="shared" si="1"/>
        <v>-14600000</v>
      </c>
      <c r="I24" s="65">
        <v>16038800</v>
      </c>
      <c r="J24" s="30">
        <f t="shared" si="2"/>
        <v>-5.338244207189146</v>
      </c>
      <c r="K24" s="31">
        <f t="shared" si="3"/>
        <v>-49.00257934809788</v>
      </c>
      <c r="L24" s="84">
        <v>16600048</v>
      </c>
      <c r="M24" s="85">
        <v>-2949439</v>
      </c>
      <c r="N24" s="32">
        <f t="shared" si="4"/>
        <v>-5.518056333331085</v>
      </c>
      <c r="O24" s="31">
        <f t="shared" si="5"/>
        <v>495.0093899212698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16600048</v>
      </c>
      <c r="M25" s="85">
        <v>-2949439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93808920</v>
      </c>
      <c r="D26" s="67">
        <v>110408968</v>
      </c>
      <c r="E26" s="68">
        <f t="shared" si="0"/>
        <v>16600048</v>
      </c>
      <c r="F26" s="66">
        <v>80892788</v>
      </c>
      <c r="G26" s="67">
        <v>77943349</v>
      </c>
      <c r="H26" s="68">
        <f t="shared" si="1"/>
        <v>-2949439</v>
      </c>
      <c r="I26" s="68">
        <v>68733255</v>
      </c>
      <c r="J26" s="43">
        <f t="shared" si="2"/>
        <v>17.69559653815437</v>
      </c>
      <c r="K26" s="36">
        <f t="shared" si="3"/>
        <v>-3.6461087235613636</v>
      </c>
      <c r="L26" s="89">
        <v>16600048</v>
      </c>
      <c r="M26" s="87">
        <v>-2949439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34068509</v>
      </c>
      <c r="D28" s="64">
        <v>18672818</v>
      </c>
      <c r="E28" s="65">
        <f t="shared" si="0"/>
        <v>-15395691</v>
      </c>
      <c r="F28" s="63">
        <v>32760800</v>
      </c>
      <c r="G28" s="64">
        <v>8300000</v>
      </c>
      <c r="H28" s="65">
        <f t="shared" si="1"/>
        <v>-24460800</v>
      </c>
      <c r="I28" s="65">
        <v>16100000</v>
      </c>
      <c r="J28" s="30">
        <f t="shared" si="2"/>
        <v>-45.190386817339146</v>
      </c>
      <c r="K28" s="31">
        <f t="shared" si="3"/>
        <v>-74.66484334936877</v>
      </c>
      <c r="L28" s="84">
        <v>16600048</v>
      </c>
      <c r="M28" s="85">
        <v>-2949439</v>
      </c>
      <c r="N28" s="32">
        <f t="shared" si="4"/>
        <v>-92.7448583281205</v>
      </c>
      <c r="O28" s="31">
        <f t="shared" si="5"/>
        <v>829.3373756839861</v>
      </c>
      <c r="P28" s="6"/>
      <c r="Q28" s="33"/>
    </row>
    <row r="29" spans="1:17" ht="13.5">
      <c r="A29" s="7"/>
      <c r="B29" s="29" t="s">
        <v>33</v>
      </c>
      <c r="C29" s="63">
        <v>21221000</v>
      </c>
      <c r="D29" s="64">
        <v>22035000</v>
      </c>
      <c r="E29" s="65">
        <f t="shared" si="0"/>
        <v>814000</v>
      </c>
      <c r="F29" s="63">
        <v>9860000</v>
      </c>
      <c r="G29" s="64">
        <v>11640000</v>
      </c>
      <c r="H29" s="65">
        <f t="shared" si="1"/>
        <v>1780000</v>
      </c>
      <c r="I29" s="65">
        <v>9710000</v>
      </c>
      <c r="J29" s="30">
        <f t="shared" si="2"/>
        <v>3.8358230055134066</v>
      </c>
      <c r="K29" s="31">
        <f t="shared" si="3"/>
        <v>18.052738336713997</v>
      </c>
      <c r="L29" s="84">
        <v>16600048</v>
      </c>
      <c r="M29" s="85">
        <v>-2949439</v>
      </c>
      <c r="N29" s="32">
        <f t="shared" si="4"/>
        <v>4.903600278746182</v>
      </c>
      <c r="O29" s="31">
        <f t="shared" si="5"/>
        <v>-60.35045986711371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16600048</v>
      </c>
      <c r="M30" s="85">
        <v>-2949439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5150000</v>
      </c>
      <c r="D31" s="64">
        <v>12250000</v>
      </c>
      <c r="E31" s="65">
        <f t="shared" si="0"/>
        <v>7100000</v>
      </c>
      <c r="F31" s="63">
        <v>10491000</v>
      </c>
      <c r="G31" s="64">
        <v>11261000</v>
      </c>
      <c r="H31" s="65">
        <f t="shared" si="1"/>
        <v>770000</v>
      </c>
      <c r="I31" s="65">
        <v>18210000</v>
      </c>
      <c r="J31" s="30">
        <f t="shared" si="2"/>
        <v>137.8640776699029</v>
      </c>
      <c r="K31" s="31">
        <f t="shared" si="3"/>
        <v>7.339624439996187</v>
      </c>
      <c r="L31" s="84">
        <v>16600048</v>
      </c>
      <c r="M31" s="85">
        <v>-2949439</v>
      </c>
      <c r="N31" s="32">
        <f t="shared" si="4"/>
        <v>42.77096066228242</v>
      </c>
      <c r="O31" s="31">
        <f t="shared" si="5"/>
        <v>-26.106659605436832</v>
      </c>
      <c r="P31" s="6"/>
      <c r="Q31" s="33"/>
    </row>
    <row r="32" spans="1:17" ht="13.5">
      <c r="A32" s="7"/>
      <c r="B32" s="29" t="s">
        <v>36</v>
      </c>
      <c r="C32" s="63">
        <v>33369411</v>
      </c>
      <c r="D32" s="64">
        <v>57451150</v>
      </c>
      <c r="E32" s="65">
        <f t="shared" si="0"/>
        <v>24081739</v>
      </c>
      <c r="F32" s="63">
        <v>27780988</v>
      </c>
      <c r="G32" s="64">
        <v>46742349</v>
      </c>
      <c r="H32" s="65">
        <f t="shared" si="1"/>
        <v>18961361</v>
      </c>
      <c r="I32" s="65">
        <v>24713255</v>
      </c>
      <c r="J32" s="30">
        <f t="shared" si="2"/>
        <v>72.16710837359402</v>
      </c>
      <c r="K32" s="31">
        <f t="shared" si="3"/>
        <v>68.25301173593971</v>
      </c>
      <c r="L32" s="84">
        <v>16600048</v>
      </c>
      <c r="M32" s="85">
        <v>-2949439</v>
      </c>
      <c r="N32" s="32">
        <f t="shared" si="4"/>
        <v>145.0702973870919</v>
      </c>
      <c r="O32" s="31">
        <f t="shared" si="5"/>
        <v>-642.8802562114354</v>
      </c>
      <c r="P32" s="6"/>
      <c r="Q32" s="33"/>
    </row>
    <row r="33" spans="1:17" ht="14.25" thickBot="1">
      <c r="A33" s="7"/>
      <c r="B33" s="57" t="s">
        <v>37</v>
      </c>
      <c r="C33" s="81">
        <v>93808920</v>
      </c>
      <c r="D33" s="82">
        <v>110408968</v>
      </c>
      <c r="E33" s="83">
        <f t="shared" si="0"/>
        <v>16600048</v>
      </c>
      <c r="F33" s="81">
        <v>80892788</v>
      </c>
      <c r="G33" s="82">
        <v>77943349</v>
      </c>
      <c r="H33" s="83">
        <f t="shared" si="1"/>
        <v>-2949439</v>
      </c>
      <c r="I33" s="83">
        <v>68733255</v>
      </c>
      <c r="J33" s="58">
        <f t="shared" si="2"/>
        <v>17.69559653815437</v>
      </c>
      <c r="K33" s="59">
        <f t="shared" si="3"/>
        <v>-3.6461087235613636</v>
      </c>
      <c r="L33" s="96">
        <v>16600048</v>
      </c>
      <c r="M33" s="97">
        <v>-2949439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124368631</v>
      </c>
      <c r="D8" s="64">
        <v>138873730</v>
      </c>
      <c r="E8" s="65">
        <f>($D8-$C8)</f>
        <v>14505099</v>
      </c>
      <c r="F8" s="63">
        <v>131830746</v>
      </c>
      <c r="G8" s="64">
        <v>159704550</v>
      </c>
      <c r="H8" s="65">
        <f>($G8-$F8)</f>
        <v>27873804</v>
      </c>
      <c r="I8" s="65">
        <v>183659980</v>
      </c>
      <c r="J8" s="30">
        <f>IF($C8=0,0,($E8/$C8)*100)</f>
        <v>11.662988394557466</v>
      </c>
      <c r="K8" s="31">
        <f>IF($F8=0,0,($H8/$F8)*100)</f>
        <v>21.143629119719918</v>
      </c>
      <c r="L8" s="84">
        <v>100657377</v>
      </c>
      <c r="M8" s="85">
        <v>120269652</v>
      </c>
      <c r="N8" s="32">
        <f>IF($L8=0,0,($E8/$L8)*100)</f>
        <v>14.410368551527029</v>
      </c>
      <c r="O8" s="31">
        <f>IF($M8=0,0,($H8/$M8)*100)</f>
        <v>23.17609100590064</v>
      </c>
      <c r="P8" s="6"/>
      <c r="Q8" s="33"/>
    </row>
    <row r="9" spans="1:17" ht="13.5">
      <c r="A9" s="3"/>
      <c r="B9" s="29" t="s">
        <v>16</v>
      </c>
      <c r="C9" s="63">
        <v>688010248</v>
      </c>
      <c r="D9" s="64">
        <v>728452596</v>
      </c>
      <c r="E9" s="65">
        <f>($D9-$C9)</f>
        <v>40442348</v>
      </c>
      <c r="F9" s="63">
        <v>729138602</v>
      </c>
      <c r="G9" s="64">
        <v>785414409</v>
      </c>
      <c r="H9" s="65">
        <f>($G9-$F9)</f>
        <v>56275807</v>
      </c>
      <c r="I9" s="65">
        <v>834087093</v>
      </c>
      <c r="J9" s="30">
        <f>IF($C9=0,0,($E9/$C9)*100)</f>
        <v>5.878160698559827</v>
      </c>
      <c r="K9" s="31">
        <f>IF($F9=0,0,($H9/$F9)*100)</f>
        <v>7.718122020372746</v>
      </c>
      <c r="L9" s="84">
        <v>100657377</v>
      </c>
      <c r="M9" s="85">
        <v>120269652</v>
      </c>
      <c r="N9" s="32">
        <f>IF($L9=0,0,($E9/$L9)*100)</f>
        <v>40.178225585989594</v>
      </c>
      <c r="O9" s="31">
        <f>IF($M9=0,0,($H9/$M9)*100)</f>
        <v>46.791360966106396</v>
      </c>
      <c r="P9" s="6"/>
      <c r="Q9" s="33"/>
    </row>
    <row r="10" spans="1:17" ht="13.5">
      <c r="A10" s="3"/>
      <c r="B10" s="29" t="s">
        <v>17</v>
      </c>
      <c r="C10" s="63">
        <v>213182496</v>
      </c>
      <c r="D10" s="64">
        <v>258892426</v>
      </c>
      <c r="E10" s="65">
        <f aca="true" t="shared" si="0" ref="E10:E33">($D10-$C10)</f>
        <v>45709930</v>
      </c>
      <c r="F10" s="63">
        <v>222422955</v>
      </c>
      <c r="G10" s="64">
        <v>258542996</v>
      </c>
      <c r="H10" s="65">
        <f aca="true" t="shared" si="1" ref="H10:H33">($G10-$F10)</f>
        <v>36120041</v>
      </c>
      <c r="I10" s="65">
        <v>303250833</v>
      </c>
      <c r="J10" s="30">
        <f aca="true" t="shared" si="2" ref="J10:J33">IF($C10=0,0,($E10/$C10)*100)</f>
        <v>21.44169003443885</v>
      </c>
      <c r="K10" s="31">
        <f aca="true" t="shared" si="3" ref="K10:K33">IF($F10=0,0,($H10/$F10)*100)</f>
        <v>16.239349486207484</v>
      </c>
      <c r="L10" s="84">
        <v>100657377</v>
      </c>
      <c r="M10" s="85">
        <v>120269652</v>
      </c>
      <c r="N10" s="32">
        <f aca="true" t="shared" si="4" ref="N10:N33">IF($L10=0,0,($E10/$L10)*100)</f>
        <v>45.411405862483385</v>
      </c>
      <c r="O10" s="31">
        <f aca="true" t="shared" si="5" ref="O10:O33">IF($M10=0,0,($H10/$M10)*100)</f>
        <v>30.032548027992963</v>
      </c>
      <c r="P10" s="6"/>
      <c r="Q10" s="33"/>
    </row>
    <row r="11" spans="1:17" ht="13.5">
      <c r="A11" s="7"/>
      <c r="B11" s="34" t="s">
        <v>18</v>
      </c>
      <c r="C11" s="66">
        <v>1025561375</v>
      </c>
      <c r="D11" s="67">
        <v>1126218752</v>
      </c>
      <c r="E11" s="68">
        <f t="shared" si="0"/>
        <v>100657377</v>
      </c>
      <c r="F11" s="66">
        <v>1083392303</v>
      </c>
      <c r="G11" s="67">
        <v>1203661955</v>
      </c>
      <c r="H11" s="68">
        <f t="shared" si="1"/>
        <v>120269652</v>
      </c>
      <c r="I11" s="68">
        <v>1320997906</v>
      </c>
      <c r="J11" s="35">
        <f t="shared" si="2"/>
        <v>9.814856473119416</v>
      </c>
      <c r="K11" s="36">
        <f t="shared" si="3"/>
        <v>11.101209752641191</v>
      </c>
      <c r="L11" s="86">
        <v>100657377</v>
      </c>
      <c r="M11" s="87">
        <v>120269652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309980397</v>
      </c>
      <c r="D13" s="64">
        <v>336506139</v>
      </c>
      <c r="E13" s="65">
        <f t="shared" si="0"/>
        <v>26525742</v>
      </c>
      <c r="F13" s="63">
        <v>331850186</v>
      </c>
      <c r="G13" s="64">
        <v>360476325</v>
      </c>
      <c r="H13" s="65">
        <f t="shared" si="1"/>
        <v>28626139</v>
      </c>
      <c r="I13" s="65">
        <v>386170357</v>
      </c>
      <c r="J13" s="30">
        <f t="shared" si="2"/>
        <v>8.557232088453645</v>
      </c>
      <c r="K13" s="31">
        <f t="shared" si="3"/>
        <v>8.626223581504938</v>
      </c>
      <c r="L13" s="84">
        <v>120203080</v>
      </c>
      <c r="M13" s="85">
        <v>149577734</v>
      </c>
      <c r="N13" s="32">
        <f t="shared" si="4"/>
        <v>22.06743953649108</v>
      </c>
      <c r="O13" s="31">
        <f t="shared" si="5"/>
        <v>19.137968088218262</v>
      </c>
      <c r="P13" s="6"/>
      <c r="Q13" s="33"/>
    </row>
    <row r="14" spans="1:17" ht="13.5">
      <c r="A14" s="3"/>
      <c r="B14" s="29" t="s">
        <v>21</v>
      </c>
      <c r="C14" s="63">
        <v>18580215</v>
      </c>
      <c r="D14" s="64">
        <v>30815538</v>
      </c>
      <c r="E14" s="65">
        <f t="shared" si="0"/>
        <v>12235323</v>
      </c>
      <c r="F14" s="63">
        <v>18484967</v>
      </c>
      <c r="G14" s="64">
        <v>32855157</v>
      </c>
      <c r="H14" s="65">
        <f t="shared" si="1"/>
        <v>14370190</v>
      </c>
      <c r="I14" s="65">
        <v>34950546</v>
      </c>
      <c r="J14" s="30">
        <f t="shared" si="2"/>
        <v>65.85135317325445</v>
      </c>
      <c r="K14" s="31">
        <f t="shared" si="3"/>
        <v>77.73987370385893</v>
      </c>
      <c r="L14" s="84">
        <v>120203080</v>
      </c>
      <c r="M14" s="85">
        <v>149577734</v>
      </c>
      <c r="N14" s="32">
        <f t="shared" si="4"/>
        <v>10.178876448091014</v>
      </c>
      <c r="O14" s="31">
        <f t="shared" si="5"/>
        <v>9.60717188027464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120203080</v>
      </c>
      <c r="M15" s="85">
        <v>149577734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302936470</v>
      </c>
      <c r="D16" s="64">
        <v>330325754</v>
      </c>
      <c r="E16" s="65">
        <f t="shared" si="0"/>
        <v>27389284</v>
      </c>
      <c r="F16" s="63">
        <v>321112659</v>
      </c>
      <c r="G16" s="64">
        <v>370955800</v>
      </c>
      <c r="H16" s="65">
        <f t="shared" si="1"/>
        <v>49843141</v>
      </c>
      <c r="I16" s="65">
        <v>402041900</v>
      </c>
      <c r="J16" s="30">
        <f t="shared" si="2"/>
        <v>9.041263338151396</v>
      </c>
      <c r="K16" s="31">
        <f t="shared" si="3"/>
        <v>15.522010609989687</v>
      </c>
      <c r="L16" s="84">
        <v>120203080</v>
      </c>
      <c r="M16" s="85">
        <v>149577734</v>
      </c>
      <c r="N16" s="32">
        <f t="shared" si="4"/>
        <v>22.78584209323089</v>
      </c>
      <c r="O16" s="31">
        <f t="shared" si="5"/>
        <v>33.32256724787661</v>
      </c>
      <c r="P16" s="6"/>
      <c r="Q16" s="33"/>
    </row>
    <row r="17" spans="1:17" ht="13.5">
      <c r="A17" s="3"/>
      <c r="B17" s="29" t="s">
        <v>23</v>
      </c>
      <c r="C17" s="63">
        <v>421239156</v>
      </c>
      <c r="D17" s="64">
        <v>475291887</v>
      </c>
      <c r="E17" s="65">
        <f t="shared" si="0"/>
        <v>54052731</v>
      </c>
      <c r="F17" s="63">
        <v>441384864</v>
      </c>
      <c r="G17" s="64">
        <v>498123128</v>
      </c>
      <c r="H17" s="65">
        <f t="shared" si="1"/>
        <v>56738264</v>
      </c>
      <c r="I17" s="65">
        <v>565739054</v>
      </c>
      <c r="J17" s="42">
        <f t="shared" si="2"/>
        <v>12.831839165492964</v>
      </c>
      <c r="K17" s="31">
        <f t="shared" si="3"/>
        <v>12.85460119448047</v>
      </c>
      <c r="L17" s="88">
        <v>120203080</v>
      </c>
      <c r="M17" s="85">
        <v>149577734</v>
      </c>
      <c r="N17" s="32">
        <f t="shared" si="4"/>
        <v>44.96784192218702</v>
      </c>
      <c r="O17" s="31">
        <f t="shared" si="5"/>
        <v>37.93229278363049</v>
      </c>
      <c r="P17" s="6"/>
      <c r="Q17" s="33"/>
    </row>
    <row r="18" spans="1:17" ht="13.5">
      <c r="A18" s="3"/>
      <c r="B18" s="34" t="s">
        <v>24</v>
      </c>
      <c r="C18" s="66">
        <v>1052736238</v>
      </c>
      <c r="D18" s="67">
        <v>1172939318</v>
      </c>
      <c r="E18" s="68">
        <f t="shared" si="0"/>
        <v>120203080</v>
      </c>
      <c r="F18" s="66">
        <v>1112832676</v>
      </c>
      <c r="G18" s="67">
        <v>1262410410</v>
      </c>
      <c r="H18" s="68">
        <f t="shared" si="1"/>
        <v>149577734</v>
      </c>
      <c r="I18" s="68">
        <v>1388901857</v>
      </c>
      <c r="J18" s="43">
        <f t="shared" si="2"/>
        <v>11.41815733714678</v>
      </c>
      <c r="K18" s="36">
        <f t="shared" si="3"/>
        <v>13.441170197989404</v>
      </c>
      <c r="L18" s="89">
        <v>120203080</v>
      </c>
      <c r="M18" s="87">
        <v>149577734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-27174863</v>
      </c>
      <c r="D19" s="73">
        <v>-46720566</v>
      </c>
      <c r="E19" s="74">
        <f t="shared" si="0"/>
        <v>-19545703</v>
      </c>
      <c r="F19" s="75">
        <v>-29440373</v>
      </c>
      <c r="G19" s="76">
        <v>-58748455</v>
      </c>
      <c r="H19" s="77">
        <f t="shared" si="1"/>
        <v>-29308082</v>
      </c>
      <c r="I19" s="77">
        <v>-67903951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133700000</v>
      </c>
      <c r="E22" s="65">
        <f t="shared" si="0"/>
        <v>133700000</v>
      </c>
      <c r="F22" s="63">
        <v>0</v>
      </c>
      <c r="G22" s="64">
        <v>21550000</v>
      </c>
      <c r="H22" s="65">
        <f t="shared" si="1"/>
        <v>21550000</v>
      </c>
      <c r="I22" s="65">
        <v>47000000</v>
      </c>
      <c r="J22" s="30">
        <f t="shared" si="2"/>
        <v>0</v>
      </c>
      <c r="K22" s="31">
        <f t="shared" si="3"/>
        <v>0</v>
      </c>
      <c r="L22" s="84">
        <v>55749810</v>
      </c>
      <c r="M22" s="85">
        <v>-37101303</v>
      </c>
      <c r="N22" s="32">
        <f t="shared" si="4"/>
        <v>239.82144513138252</v>
      </c>
      <c r="O22" s="31">
        <f t="shared" si="5"/>
        <v>-58.084213376549066</v>
      </c>
      <c r="P22" s="6"/>
      <c r="Q22" s="33"/>
    </row>
    <row r="23" spans="1:17" ht="13.5">
      <c r="A23" s="7"/>
      <c r="B23" s="29" t="s">
        <v>28</v>
      </c>
      <c r="C23" s="63">
        <v>180792254</v>
      </c>
      <c r="D23" s="64">
        <v>108821195</v>
      </c>
      <c r="E23" s="65">
        <f t="shared" si="0"/>
        <v>-71971059</v>
      </c>
      <c r="F23" s="63">
        <v>142860087</v>
      </c>
      <c r="G23" s="64">
        <v>101081828</v>
      </c>
      <c r="H23" s="65">
        <f t="shared" si="1"/>
        <v>-41778259</v>
      </c>
      <c r="I23" s="65">
        <v>121031988</v>
      </c>
      <c r="J23" s="30">
        <f t="shared" si="2"/>
        <v>-39.80870718056317</v>
      </c>
      <c r="K23" s="31">
        <f t="shared" si="3"/>
        <v>-29.244178606723093</v>
      </c>
      <c r="L23" s="84">
        <v>55749810</v>
      </c>
      <c r="M23" s="85">
        <v>-37101303</v>
      </c>
      <c r="N23" s="32">
        <f t="shared" si="4"/>
        <v>-129.0965099253253</v>
      </c>
      <c r="O23" s="31">
        <f t="shared" si="5"/>
        <v>112.60590766852583</v>
      </c>
      <c r="P23" s="6"/>
      <c r="Q23" s="33"/>
    </row>
    <row r="24" spans="1:17" ht="13.5">
      <c r="A24" s="7"/>
      <c r="B24" s="29" t="s">
        <v>29</v>
      </c>
      <c r="C24" s="63">
        <v>72849566</v>
      </c>
      <c r="D24" s="64">
        <v>66870435</v>
      </c>
      <c r="E24" s="65">
        <f t="shared" si="0"/>
        <v>-5979131</v>
      </c>
      <c r="F24" s="63">
        <v>84224348</v>
      </c>
      <c r="G24" s="64">
        <v>67351304</v>
      </c>
      <c r="H24" s="65">
        <f t="shared" si="1"/>
        <v>-16873044</v>
      </c>
      <c r="I24" s="65">
        <v>76780870</v>
      </c>
      <c r="J24" s="30">
        <f t="shared" si="2"/>
        <v>-8.207503940380374</v>
      </c>
      <c r="K24" s="31">
        <f t="shared" si="3"/>
        <v>-20.033451609503704</v>
      </c>
      <c r="L24" s="84">
        <v>55749810</v>
      </c>
      <c r="M24" s="85">
        <v>-37101303</v>
      </c>
      <c r="N24" s="32">
        <f t="shared" si="4"/>
        <v>-10.724935206057204</v>
      </c>
      <c r="O24" s="31">
        <f t="shared" si="5"/>
        <v>45.47830570802325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55749810</v>
      </c>
      <c r="M25" s="85">
        <v>-37101303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253641820</v>
      </c>
      <c r="D26" s="67">
        <v>309391630</v>
      </c>
      <c r="E26" s="68">
        <f t="shared" si="0"/>
        <v>55749810</v>
      </c>
      <c r="F26" s="66">
        <v>227084435</v>
      </c>
      <c r="G26" s="67">
        <v>189983132</v>
      </c>
      <c r="H26" s="68">
        <f t="shared" si="1"/>
        <v>-37101303</v>
      </c>
      <c r="I26" s="68">
        <v>244812858</v>
      </c>
      <c r="J26" s="43">
        <f t="shared" si="2"/>
        <v>21.97973898783726</v>
      </c>
      <c r="K26" s="36">
        <f t="shared" si="3"/>
        <v>-16.338109214750894</v>
      </c>
      <c r="L26" s="89">
        <v>55749810</v>
      </c>
      <c r="M26" s="87">
        <v>-37101303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99321605</v>
      </c>
      <c r="D28" s="64">
        <v>76651067</v>
      </c>
      <c r="E28" s="65">
        <f t="shared" si="0"/>
        <v>-22670538</v>
      </c>
      <c r="F28" s="63">
        <v>75760969</v>
      </c>
      <c r="G28" s="64">
        <v>32703100</v>
      </c>
      <c r="H28" s="65">
        <f t="shared" si="1"/>
        <v>-43057869</v>
      </c>
      <c r="I28" s="65">
        <v>48432200</v>
      </c>
      <c r="J28" s="30">
        <f t="shared" si="2"/>
        <v>-22.82538426558854</v>
      </c>
      <c r="K28" s="31">
        <f t="shared" si="3"/>
        <v>-56.83384144677453</v>
      </c>
      <c r="L28" s="84">
        <v>55749810</v>
      </c>
      <c r="M28" s="85">
        <v>-37101303</v>
      </c>
      <c r="N28" s="32">
        <f t="shared" si="4"/>
        <v>-40.664780740956786</v>
      </c>
      <c r="O28" s="31">
        <f t="shared" si="5"/>
        <v>116.05487009445463</v>
      </c>
      <c r="P28" s="6"/>
      <c r="Q28" s="33"/>
    </row>
    <row r="29" spans="1:17" ht="13.5">
      <c r="A29" s="7"/>
      <c r="B29" s="29" t="s">
        <v>33</v>
      </c>
      <c r="C29" s="63">
        <v>34743043</v>
      </c>
      <c r="D29" s="64">
        <v>30560957</v>
      </c>
      <c r="E29" s="65">
        <f t="shared" si="0"/>
        <v>-4182086</v>
      </c>
      <c r="F29" s="63">
        <v>21897826</v>
      </c>
      <c r="G29" s="64">
        <v>23824391</v>
      </c>
      <c r="H29" s="65">
        <f t="shared" si="1"/>
        <v>1926565</v>
      </c>
      <c r="I29" s="65">
        <v>26447522</v>
      </c>
      <c r="J29" s="30">
        <f t="shared" si="2"/>
        <v>-12.037189718816514</v>
      </c>
      <c r="K29" s="31">
        <f t="shared" si="3"/>
        <v>8.797973826260195</v>
      </c>
      <c r="L29" s="84">
        <v>55749810</v>
      </c>
      <c r="M29" s="85">
        <v>-37101303</v>
      </c>
      <c r="N29" s="32">
        <f t="shared" si="4"/>
        <v>-7.501525117305333</v>
      </c>
      <c r="O29" s="31">
        <f t="shared" si="5"/>
        <v>-5.192715199247854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55749810</v>
      </c>
      <c r="M30" s="85">
        <v>-37101303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51123044</v>
      </c>
      <c r="D31" s="64">
        <v>49937870</v>
      </c>
      <c r="E31" s="65">
        <f t="shared" si="0"/>
        <v>-1185174</v>
      </c>
      <c r="F31" s="63">
        <v>68369562</v>
      </c>
      <c r="G31" s="64">
        <v>62614895</v>
      </c>
      <c r="H31" s="65">
        <f t="shared" si="1"/>
        <v>-5754667</v>
      </c>
      <c r="I31" s="65">
        <v>64914116</v>
      </c>
      <c r="J31" s="30">
        <f t="shared" si="2"/>
        <v>-2.318277448424237</v>
      </c>
      <c r="K31" s="31">
        <f t="shared" si="3"/>
        <v>-8.41700141358226</v>
      </c>
      <c r="L31" s="84">
        <v>55749810</v>
      </c>
      <c r="M31" s="85">
        <v>-37101303</v>
      </c>
      <c r="N31" s="32">
        <f t="shared" si="4"/>
        <v>-2.125879890891108</v>
      </c>
      <c r="O31" s="31">
        <f t="shared" si="5"/>
        <v>15.51068705053297</v>
      </c>
      <c r="P31" s="6"/>
      <c r="Q31" s="33"/>
    </row>
    <row r="32" spans="1:17" ht="13.5">
      <c r="A32" s="7"/>
      <c r="B32" s="29" t="s">
        <v>36</v>
      </c>
      <c r="C32" s="63">
        <v>68454128</v>
      </c>
      <c r="D32" s="64">
        <v>152241736</v>
      </c>
      <c r="E32" s="65">
        <f t="shared" si="0"/>
        <v>83787608</v>
      </c>
      <c r="F32" s="63">
        <v>61056078</v>
      </c>
      <c r="G32" s="64">
        <v>70840746</v>
      </c>
      <c r="H32" s="65">
        <f t="shared" si="1"/>
        <v>9784668</v>
      </c>
      <c r="I32" s="65">
        <v>105019020</v>
      </c>
      <c r="J32" s="30">
        <f t="shared" si="2"/>
        <v>122.39964257524396</v>
      </c>
      <c r="K32" s="31">
        <f t="shared" si="3"/>
        <v>16.025706728165538</v>
      </c>
      <c r="L32" s="84">
        <v>55749810</v>
      </c>
      <c r="M32" s="85">
        <v>-37101303</v>
      </c>
      <c r="N32" s="32">
        <f t="shared" si="4"/>
        <v>150.29218574915322</v>
      </c>
      <c r="O32" s="31">
        <f t="shared" si="5"/>
        <v>-26.37284194573975</v>
      </c>
      <c r="P32" s="6"/>
      <c r="Q32" s="33"/>
    </row>
    <row r="33" spans="1:17" ht="14.25" thickBot="1">
      <c r="A33" s="7"/>
      <c r="B33" s="57" t="s">
        <v>37</v>
      </c>
      <c r="C33" s="81">
        <v>253641820</v>
      </c>
      <c r="D33" s="82">
        <v>309391630</v>
      </c>
      <c r="E33" s="83">
        <f t="shared" si="0"/>
        <v>55749810</v>
      </c>
      <c r="F33" s="81">
        <v>227084435</v>
      </c>
      <c r="G33" s="82">
        <v>189983132</v>
      </c>
      <c r="H33" s="83">
        <f t="shared" si="1"/>
        <v>-37101303</v>
      </c>
      <c r="I33" s="83">
        <v>244812858</v>
      </c>
      <c r="J33" s="58">
        <f t="shared" si="2"/>
        <v>21.97973898783726</v>
      </c>
      <c r="K33" s="59">
        <f t="shared" si="3"/>
        <v>-16.338109214750894</v>
      </c>
      <c r="L33" s="96">
        <v>55749810</v>
      </c>
      <c r="M33" s="97">
        <v>-37101303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270252830</v>
      </c>
      <c r="D8" s="64">
        <v>279613000</v>
      </c>
      <c r="E8" s="65">
        <f>($D8-$C8)</f>
        <v>9360170</v>
      </c>
      <c r="F8" s="63">
        <v>286468010</v>
      </c>
      <c r="G8" s="64">
        <v>300584000</v>
      </c>
      <c r="H8" s="65">
        <f>($G8-$F8)</f>
        <v>14115990</v>
      </c>
      <c r="I8" s="65">
        <v>323127600</v>
      </c>
      <c r="J8" s="30">
        <f>IF($C8=0,0,($E8/$C8)*100)</f>
        <v>3.463486395313603</v>
      </c>
      <c r="K8" s="31">
        <f>IF($F8=0,0,($H8/$F8)*100)</f>
        <v>4.927597325788663</v>
      </c>
      <c r="L8" s="84">
        <v>104852636</v>
      </c>
      <c r="M8" s="85">
        <v>76458323</v>
      </c>
      <c r="N8" s="32">
        <f>IF($L8=0,0,($E8/$L8)*100)</f>
        <v>8.926976332764777</v>
      </c>
      <c r="O8" s="31">
        <f>IF($M8=0,0,($H8/$M8)*100)</f>
        <v>18.462332740413363</v>
      </c>
      <c r="P8" s="6"/>
      <c r="Q8" s="33"/>
    </row>
    <row r="9" spans="1:17" ht="13.5">
      <c r="A9" s="3"/>
      <c r="B9" s="29" t="s">
        <v>16</v>
      </c>
      <c r="C9" s="63">
        <v>1017888410</v>
      </c>
      <c r="D9" s="64">
        <v>1036678204</v>
      </c>
      <c r="E9" s="65">
        <f>($D9-$C9)</f>
        <v>18789794</v>
      </c>
      <c r="F9" s="63">
        <v>1092337290</v>
      </c>
      <c r="G9" s="64">
        <v>1103474003</v>
      </c>
      <c r="H9" s="65">
        <f>($G9-$F9)</f>
        <v>11136713</v>
      </c>
      <c r="I9" s="65">
        <v>1174624503</v>
      </c>
      <c r="J9" s="30">
        <f>IF($C9=0,0,($E9/$C9)*100)</f>
        <v>1.8459581438794455</v>
      </c>
      <c r="K9" s="31">
        <f>IF($F9=0,0,($H9/$F9)*100)</f>
        <v>1.019530606704821</v>
      </c>
      <c r="L9" s="84">
        <v>104852636</v>
      </c>
      <c r="M9" s="85">
        <v>76458323</v>
      </c>
      <c r="N9" s="32">
        <f>IF($L9=0,0,($E9/$L9)*100)</f>
        <v>17.920192297311438</v>
      </c>
      <c r="O9" s="31">
        <f>IF($M9=0,0,($H9/$M9)*100)</f>
        <v>14.565730142943364</v>
      </c>
      <c r="P9" s="6"/>
      <c r="Q9" s="33"/>
    </row>
    <row r="10" spans="1:17" ht="13.5">
      <c r="A10" s="3"/>
      <c r="B10" s="29" t="s">
        <v>17</v>
      </c>
      <c r="C10" s="63">
        <v>823955754</v>
      </c>
      <c r="D10" s="64">
        <v>900658426</v>
      </c>
      <c r="E10" s="65">
        <f aca="true" t="shared" si="0" ref="E10:E33">($D10-$C10)</f>
        <v>76702672</v>
      </c>
      <c r="F10" s="63">
        <v>886892923</v>
      </c>
      <c r="G10" s="64">
        <v>938098543</v>
      </c>
      <c r="H10" s="65">
        <f aca="true" t="shared" si="1" ref="H10:H33">($G10-$F10)</f>
        <v>51205620</v>
      </c>
      <c r="I10" s="65">
        <v>943716869</v>
      </c>
      <c r="J10" s="30">
        <f aca="true" t="shared" si="2" ref="J10:J33">IF($C10=0,0,($E10/$C10)*100)</f>
        <v>9.309076564807873</v>
      </c>
      <c r="K10" s="31">
        <f aca="true" t="shared" si="3" ref="K10:K33">IF($F10=0,0,($H10/$F10)*100)</f>
        <v>5.773596639692659</v>
      </c>
      <c r="L10" s="84">
        <v>104852636</v>
      </c>
      <c r="M10" s="85">
        <v>76458323</v>
      </c>
      <c r="N10" s="32">
        <f aca="true" t="shared" si="4" ref="N10:N33">IF($L10=0,0,($E10/$L10)*100)</f>
        <v>73.15283136992379</v>
      </c>
      <c r="O10" s="31">
        <f aca="true" t="shared" si="5" ref="O10:O33">IF($M10=0,0,($H10/$M10)*100)</f>
        <v>66.97193711664328</v>
      </c>
      <c r="P10" s="6"/>
      <c r="Q10" s="33"/>
    </row>
    <row r="11" spans="1:17" ht="13.5">
      <c r="A11" s="7"/>
      <c r="B11" s="34" t="s">
        <v>18</v>
      </c>
      <c r="C11" s="66">
        <v>2112096994</v>
      </c>
      <c r="D11" s="67">
        <v>2216949630</v>
      </c>
      <c r="E11" s="68">
        <f t="shared" si="0"/>
        <v>104852636</v>
      </c>
      <c r="F11" s="66">
        <v>2265698223</v>
      </c>
      <c r="G11" s="67">
        <v>2342156546</v>
      </c>
      <c r="H11" s="68">
        <f t="shared" si="1"/>
        <v>76458323</v>
      </c>
      <c r="I11" s="68">
        <v>2441468972</v>
      </c>
      <c r="J11" s="35">
        <f t="shared" si="2"/>
        <v>4.964385456627377</v>
      </c>
      <c r="K11" s="36">
        <f t="shared" si="3"/>
        <v>3.374603123392219</v>
      </c>
      <c r="L11" s="86">
        <v>104852636</v>
      </c>
      <c r="M11" s="87">
        <v>76458323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575232544</v>
      </c>
      <c r="D13" s="64">
        <v>597372068</v>
      </c>
      <c r="E13" s="65">
        <f t="shared" si="0"/>
        <v>22139524</v>
      </c>
      <c r="F13" s="63">
        <v>615406279</v>
      </c>
      <c r="G13" s="64">
        <v>638224925</v>
      </c>
      <c r="H13" s="65">
        <f t="shared" si="1"/>
        <v>22818646</v>
      </c>
      <c r="I13" s="65">
        <v>682656171</v>
      </c>
      <c r="J13" s="30">
        <f t="shared" si="2"/>
        <v>3.848795453408839</v>
      </c>
      <c r="K13" s="31">
        <f t="shared" si="3"/>
        <v>3.707899444425396</v>
      </c>
      <c r="L13" s="84">
        <v>156509866</v>
      </c>
      <c r="M13" s="85">
        <v>158557055</v>
      </c>
      <c r="N13" s="32">
        <f t="shared" si="4"/>
        <v>14.145768931908739</v>
      </c>
      <c r="O13" s="31">
        <f t="shared" si="5"/>
        <v>14.391441617025494</v>
      </c>
      <c r="P13" s="6"/>
      <c r="Q13" s="33"/>
    </row>
    <row r="14" spans="1:17" ht="13.5">
      <c r="A14" s="3"/>
      <c r="B14" s="29" t="s">
        <v>21</v>
      </c>
      <c r="C14" s="63">
        <v>72066080</v>
      </c>
      <c r="D14" s="64">
        <v>71386200</v>
      </c>
      <c r="E14" s="65">
        <f t="shared" si="0"/>
        <v>-679880</v>
      </c>
      <c r="F14" s="63">
        <v>76390040</v>
      </c>
      <c r="G14" s="64">
        <v>74955520</v>
      </c>
      <c r="H14" s="65">
        <f t="shared" si="1"/>
        <v>-1434520</v>
      </c>
      <c r="I14" s="65">
        <v>78703280</v>
      </c>
      <c r="J14" s="30">
        <f t="shared" si="2"/>
        <v>-0.9434119352682981</v>
      </c>
      <c r="K14" s="31">
        <f t="shared" si="3"/>
        <v>-1.8778887928321546</v>
      </c>
      <c r="L14" s="84">
        <v>156509866</v>
      </c>
      <c r="M14" s="85">
        <v>158557055</v>
      </c>
      <c r="N14" s="32">
        <f t="shared" si="4"/>
        <v>-0.43440072972779875</v>
      </c>
      <c r="O14" s="31">
        <f t="shared" si="5"/>
        <v>-0.9047342611150289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156509866</v>
      </c>
      <c r="M15" s="85">
        <v>158557055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465756020</v>
      </c>
      <c r="D16" s="64">
        <v>498974880</v>
      </c>
      <c r="E16" s="65">
        <f t="shared" si="0"/>
        <v>33218860</v>
      </c>
      <c r="F16" s="63">
        <v>493701380</v>
      </c>
      <c r="G16" s="64">
        <v>533885460</v>
      </c>
      <c r="H16" s="65">
        <f t="shared" si="1"/>
        <v>40184080</v>
      </c>
      <c r="I16" s="65">
        <v>571238720</v>
      </c>
      <c r="J16" s="30">
        <f t="shared" si="2"/>
        <v>7.132244903672957</v>
      </c>
      <c r="K16" s="31">
        <f t="shared" si="3"/>
        <v>8.139349337042566</v>
      </c>
      <c r="L16" s="84">
        <v>156509866</v>
      </c>
      <c r="M16" s="85">
        <v>158557055</v>
      </c>
      <c r="N16" s="32">
        <f t="shared" si="4"/>
        <v>21.22477058411129</v>
      </c>
      <c r="O16" s="31">
        <f t="shared" si="5"/>
        <v>25.343608961455548</v>
      </c>
      <c r="P16" s="6"/>
      <c r="Q16" s="33"/>
    </row>
    <row r="17" spans="1:17" ht="13.5">
      <c r="A17" s="3"/>
      <c r="B17" s="29" t="s">
        <v>23</v>
      </c>
      <c r="C17" s="63">
        <v>1000442584</v>
      </c>
      <c r="D17" s="64">
        <v>1102273946</v>
      </c>
      <c r="E17" s="65">
        <f t="shared" si="0"/>
        <v>101831362</v>
      </c>
      <c r="F17" s="63">
        <v>1041727243</v>
      </c>
      <c r="G17" s="64">
        <v>1138716092</v>
      </c>
      <c r="H17" s="65">
        <f t="shared" si="1"/>
        <v>96988849</v>
      </c>
      <c r="I17" s="65">
        <v>1133621476</v>
      </c>
      <c r="J17" s="42">
        <f t="shared" si="2"/>
        <v>10.178631300644437</v>
      </c>
      <c r="K17" s="31">
        <f t="shared" si="3"/>
        <v>9.310388074395402</v>
      </c>
      <c r="L17" s="88">
        <v>156509866</v>
      </c>
      <c r="M17" s="85">
        <v>158557055</v>
      </c>
      <c r="N17" s="32">
        <f t="shared" si="4"/>
        <v>65.06386121370777</v>
      </c>
      <c r="O17" s="31">
        <f t="shared" si="5"/>
        <v>61.16968368263399</v>
      </c>
      <c r="P17" s="6"/>
      <c r="Q17" s="33"/>
    </row>
    <row r="18" spans="1:17" ht="13.5">
      <c r="A18" s="3"/>
      <c r="B18" s="34" t="s">
        <v>24</v>
      </c>
      <c r="C18" s="66">
        <v>2113497228</v>
      </c>
      <c r="D18" s="67">
        <v>2270007094</v>
      </c>
      <c r="E18" s="68">
        <f t="shared" si="0"/>
        <v>156509866</v>
      </c>
      <c r="F18" s="66">
        <v>2227224942</v>
      </c>
      <c r="G18" s="67">
        <v>2385781997</v>
      </c>
      <c r="H18" s="68">
        <f t="shared" si="1"/>
        <v>158557055</v>
      </c>
      <c r="I18" s="68">
        <v>2466219647</v>
      </c>
      <c r="J18" s="43">
        <f t="shared" si="2"/>
        <v>7.4052553240443615</v>
      </c>
      <c r="K18" s="36">
        <f t="shared" si="3"/>
        <v>7.119040919935962</v>
      </c>
      <c r="L18" s="89">
        <v>156509866</v>
      </c>
      <c r="M18" s="87">
        <v>158557055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-1400234</v>
      </c>
      <c r="D19" s="73">
        <v>-53057464</v>
      </c>
      <c r="E19" s="74">
        <f t="shared" si="0"/>
        <v>-51657230</v>
      </c>
      <c r="F19" s="75">
        <v>38473281</v>
      </c>
      <c r="G19" s="76">
        <v>-43625451</v>
      </c>
      <c r="H19" s="77">
        <f t="shared" si="1"/>
        <v>-82098732</v>
      </c>
      <c r="I19" s="77">
        <v>-24750675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107840017</v>
      </c>
      <c r="D22" s="64">
        <v>144695032</v>
      </c>
      <c r="E22" s="65">
        <f t="shared" si="0"/>
        <v>36855015</v>
      </c>
      <c r="F22" s="63">
        <v>141852111</v>
      </c>
      <c r="G22" s="64">
        <v>126635348</v>
      </c>
      <c r="H22" s="65">
        <f t="shared" si="1"/>
        <v>-15216763</v>
      </c>
      <c r="I22" s="65">
        <v>92004595</v>
      </c>
      <c r="J22" s="30">
        <f t="shared" si="2"/>
        <v>34.17563908581357</v>
      </c>
      <c r="K22" s="31">
        <f t="shared" si="3"/>
        <v>-10.727202360774173</v>
      </c>
      <c r="L22" s="84">
        <v>10870528</v>
      </c>
      <c r="M22" s="85">
        <v>-12744419</v>
      </c>
      <c r="N22" s="32">
        <f t="shared" si="4"/>
        <v>339.03610753773876</v>
      </c>
      <c r="O22" s="31">
        <f t="shared" si="5"/>
        <v>119.39942495613178</v>
      </c>
      <c r="P22" s="6"/>
      <c r="Q22" s="33"/>
    </row>
    <row r="23" spans="1:17" ht="13.5">
      <c r="A23" s="7"/>
      <c r="B23" s="29" t="s">
        <v>28</v>
      </c>
      <c r="C23" s="63">
        <v>177754088</v>
      </c>
      <c r="D23" s="64">
        <v>138856552</v>
      </c>
      <c r="E23" s="65">
        <f t="shared" si="0"/>
        <v>-38897536</v>
      </c>
      <c r="F23" s="63">
        <v>196862117</v>
      </c>
      <c r="G23" s="64">
        <v>202112078</v>
      </c>
      <c r="H23" s="65">
        <f t="shared" si="1"/>
        <v>5249961</v>
      </c>
      <c r="I23" s="65">
        <v>199611403</v>
      </c>
      <c r="J23" s="30">
        <f t="shared" si="2"/>
        <v>-21.88277998984755</v>
      </c>
      <c r="K23" s="31">
        <f t="shared" si="3"/>
        <v>2.6668213671602445</v>
      </c>
      <c r="L23" s="84">
        <v>10870528</v>
      </c>
      <c r="M23" s="85">
        <v>-12744419</v>
      </c>
      <c r="N23" s="32">
        <f t="shared" si="4"/>
        <v>-357.825636436427</v>
      </c>
      <c r="O23" s="31">
        <f t="shared" si="5"/>
        <v>-41.194196455719165</v>
      </c>
      <c r="P23" s="6"/>
      <c r="Q23" s="33"/>
    </row>
    <row r="24" spans="1:17" ht="13.5">
      <c r="A24" s="7"/>
      <c r="B24" s="29" t="s">
        <v>29</v>
      </c>
      <c r="C24" s="63">
        <v>47907648</v>
      </c>
      <c r="D24" s="64">
        <v>60820697</v>
      </c>
      <c r="E24" s="65">
        <f t="shared" si="0"/>
        <v>12913049</v>
      </c>
      <c r="F24" s="63">
        <v>57544113</v>
      </c>
      <c r="G24" s="64">
        <v>54766496</v>
      </c>
      <c r="H24" s="65">
        <f t="shared" si="1"/>
        <v>-2777617</v>
      </c>
      <c r="I24" s="65">
        <v>61023516</v>
      </c>
      <c r="J24" s="30">
        <f t="shared" si="2"/>
        <v>26.954044999245212</v>
      </c>
      <c r="K24" s="31">
        <f t="shared" si="3"/>
        <v>-4.826935120192052</v>
      </c>
      <c r="L24" s="84">
        <v>10870528</v>
      </c>
      <c r="M24" s="85">
        <v>-12744419</v>
      </c>
      <c r="N24" s="32">
        <f t="shared" si="4"/>
        <v>118.78952889868827</v>
      </c>
      <c r="O24" s="31">
        <f t="shared" si="5"/>
        <v>21.794771499587387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10870528</v>
      </c>
      <c r="M25" s="85">
        <v>-12744419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333501753</v>
      </c>
      <c r="D26" s="67">
        <v>344372281</v>
      </c>
      <c r="E26" s="68">
        <f t="shared" si="0"/>
        <v>10870528</v>
      </c>
      <c r="F26" s="66">
        <v>396258341</v>
      </c>
      <c r="G26" s="67">
        <v>383513922</v>
      </c>
      <c r="H26" s="68">
        <f t="shared" si="1"/>
        <v>-12744419</v>
      </c>
      <c r="I26" s="68">
        <v>352639514</v>
      </c>
      <c r="J26" s="43">
        <f t="shared" si="2"/>
        <v>3.2595115024777694</v>
      </c>
      <c r="K26" s="36">
        <f t="shared" si="3"/>
        <v>-3.2161894606024206</v>
      </c>
      <c r="L26" s="89">
        <v>10870528</v>
      </c>
      <c r="M26" s="87">
        <v>-12744419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187946200</v>
      </c>
      <c r="D28" s="64">
        <v>76734443</v>
      </c>
      <c r="E28" s="65">
        <f t="shared" si="0"/>
        <v>-111211757</v>
      </c>
      <c r="F28" s="63">
        <v>239114000</v>
      </c>
      <c r="G28" s="64">
        <v>84200889</v>
      </c>
      <c r="H28" s="65">
        <f t="shared" si="1"/>
        <v>-154913111</v>
      </c>
      <c r="I28" s="65">
        <v>116630001</v>
      </c>
      <c r="J28" s="30">
        <f t="shared" si="2"/>
        <v>-59.17212319270089</v>
      </c>
      <c r="K28" s="31">
        <f t="shared" si="3"/>
        <v>-64.78629900382245</v>
      </c>
      <c r="L28" s="84">
        <v>11270528</v>
      </c>
      <c r="M28" s="85">
        <v>-12344419</v>
      </c>
      <c r="N28" s="32">
        <f t="shared" si="4"/>
        <v>-986.7484203047098</v>
      </c>
      <c r="O28" s="31">
        <f t="shared" si="5"/>
        <v>1254.9242779267295</v>
      </c>
      <c r="P28" s="6"/>
      <c r="Q28" s="33"/>
    </row>
    <row r="29" spans="1:17" ht="13.5">
      <c r="A29" s="7"/>
      <c r="B29" s="29" t="s">
        <v>33</v>
      </c>
      <c r="C29" s="63">
        <v>78577269</v>
      </c>
      <c r="D29" s="64">
        <v>63360582</v>
      </c>
      <c r="E29" s="65">
        <f t="shared" si="0"/>
        <v>-15216687</v>
      </c>
      <c r="F29" s="63">
        <v>63583605</v>
      </c>
      <c r="G29" s="64">
        <v>68058152</v>
      </c>
      <c r="H29" s="65">
        <f t="shared" si="1"/>
        <v>4474547</v>
      </c>
      <c r="I29" s="65">
        <v>58244225</v>
      </c>
      <c r="J29" s="30">
        <f t="shared" si="2"/>
        <v>-19.365253073379275</v>
      </c>
      <c r="K29" s="31">
        <f t="shared" si="3"/>
        <v>7.037265345366938</v>
      </c>
      <c r="L29" s="84">
        <v>11270528</v>
      </c>
      <c r="M29" s="85">
        <v>-12344419</v>
      </c>
      <c r="N29" s="32">
        <f t="shared" si="4"/>
        <v>-135.01308013253683</v>
      </c>
      <c r="O29" s="31">
        <f t="shared" si="5"/>
        <v>-36.247530159175575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11270528</v>
      </c>
      <c r="M30" s="85">
        <v>-12344419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26239000</v>
      </c>
      <c r="D31" s="64">
        <v>56306086</v>
      </c>
      <c r="E31" s="65">
        <f t="shared" si="0"/>
        <v>30067086</v>
      </c>
      <c r="F31" s="63">
        <v>52128988</v>
      </c>
      <c r="G31" s="64">
        <v>72083401</v>
      </c>
      <c r="H31" s="65">
        <f t="shared" si="1"/>
        <v>19954413</v>
      </c>
      <c r="I31" s="65">
        <v>84973621</v>
      </c>
      <c r="J31" s="30">
        <f t="shared" si="2"/>
        <v>114.5892983726514</v>
      </c>
      <c r="K31" s="31">
        <f t="shared" si="3"/>
        <v>38.27891882343851</v>
      </c>
      <c r="L31" s="84">
        <v>11270528</v>
      </c>
      <c r="M31" s="85">
        <v>-12344419</v>
      </c>
      <c r="N31" s="32">
        <f t="shared" si="4"/>
        <v>266.77619717550056</v>
      </c>
      <c r="O31" s="31">
        <f t="shared" si="5"/>
        <v>-161.6472431792861</v>
      </c>
      <c r="P31" s="6"/>
      <c r="Q31" s="33"/>
    </row>
    <row r="32" spans="1:17" ht="13.5">
      <c r="A32" s="7"/>
      <c r="B32" s="29" t="s">
        <v>36</v>
      </c>
      <c r="C32" s="63">
        <v>40739284</v>
      </c>
      <c r="D32" s="64">
        <v>148371170</v>
      </c>
      <c r="E32" s="65">
        <f t="shared" si="0"/>
        <v>107631886</v>
      </c>
      <c r="F32" s="63">
        <v>41431748</v>
      </c>
      <c r="G32" s="64">
        <v>159571480</v>
      </c>
      <c r="H32" s="65">
        <f t="shared" si="1"/>
        <v>118139732</v>
      </c>
      <c r="I32" s="65">
        <v>93191667</v>
      </c>
      <c r="J32" s="30">
        <f t="shared" si="2"/>
        <v>264.19680326242354</v>
      </c>
      <c r="K32" s="31">
        <f t="shared" si="3"/>
        <v>285.1430067589714</v>
      </c>
      <c r="L32" s="84">
        <v>11270528</v>
      </c>
      <c r="M32" s="85">
        <v>-12344419</v>
      </c>
      <c r="N32" s="32">
        <f t="shared" si="4"/>
        <v>954.9853032617459</v>
      </c>
      <c r="O32" s="31">
        <f t="shared" si="5"/>
        <v>-957.0295045882677</v>
      </c>
      <c r="P32" s="6"/>
      <c r="Q32" s="33"/>
    </row>
    <row r="33" spans="1:17" ht="14.25" thickBot="1">
      <c r="A33" s="7"/>
      <c r="B33" s="57" t="s">
        <v>37</v>
      </c>
      <c r="C33" s="81">
        <v>333501753</v>
      </c>
      <c r="D33" s="82">
        <v>344772281</v>
      </c>
      <c r="E33" s="83">
        <f t="shared" si="0"/>
        <v>11270528</v>
      </c>
      <c r="F33" s="81">
        <v>396258341</v>
      </c>
      <c r="G33" s="82">
        <v>383913922</v>
      </c>
      <c r="H33" s="83">
        <f t="shared" si="1"/>
        <v>-12344419</v>
      </c>
      <c r="I33" s="83">
        <v>353039514</v>
      </c>
      <c r="J33" s="58">
        <f t="shared" si="2"/>
        <v>3.379450902016698</v>
      </c>
      <c r="K33" s="59">
        <f t="shared" si="3"/>
        <v>-3.1152452132231585</v>
      </c>
      <c r="L33" s="96">
        <v>11270528</v>
      </c>
      <c r="M33" s="97">
        <v>-12344419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92460088</v>
      </c>
      <c r="D8" s="64">
        <v>93374573</v>
      </c>
      <c r="E8" s="65">
        <f>($D8-$C8)</f>
        <v>914485</v>
      </c>
      <c r="F8" s="63">
        <v>97545393</v>
      </c>
      <c r="G8" s="64">
        <v>98977048</v>
      </c>
      <c r="H8" s="65">
        <f>($G8-$F8)</f>
        <v>1431655</v>
      </c>
      <c r="I8" s="65">
        <v>104915670</v>
      </c>
      <c r="J8" s="30">
        <f>IF($C8=0,0,($E8/$C8)*100)</f>
        <v>0.9890591927621786</v>
      </c>
      <c r="K8" s="31">
        <f>IF($F8=0,0,($H8/$F8)*100)</f>
        <v>1.4676807955451059</v>
      </c>
      <c r="L8" s="84">
        <v>-23557291</v>
      </c>
      <c r="M8" s="85">
        <v>-11777482</v>
      </c>
      <c r="N8" s="32">
        <f>IF($L8=0,0,($E8/$L8)*100)</f>
        <v>-3.8819616398167347</v>
      </c>
      <c r="O8" s="31">
        <f>IF($M8=0,0,($H8/$M8)*100)</f>
        <v>-12.155866593555396</v>
      </c>
      <c r="P8" s="6"/>
      <c r="Q8" s="33"/>
    </row>
    <row r="9" spans="1:17" ht="13.5">
      <c r="A9" s="3"/>
      <c r="B9" s="29" t="s">
        <v>16</v>
      </c>
      <c r="C9" s="63">
        <v>384784323</v>
      </c>
      <c r="D9" s="64">
        <v>378179019</v>
      </c>
      <c r="E9" s="65">
        <f>($D9-$C9)</f>
        <v>-6605304</v>
      </c>
      <c r="F9" s="63">
        <v>414843981</v>
      </c>
      <c r="G9" s="64">
        <v>414974132</v>
      </c>
      <c r="H9" s="65">
        <f>($G9-$F9)</f>
        <v>130151</v>
      </c>
      <c r="I9" s="65">
        <v>455380128</v>
      </c>
      <c r="J9" s="30">
        <f>IF($C9=0,0,($E9/$C9)*100)</f>
        <v>-1.716625029965163</v>
      </c>
      <c r="K9" s="31">
        <f>IF($F9=0,0,($H9/$F9)*100)</f>
        <v>0.03137348158849146</v>
      </c>
      <c r="L9" s="84">
        <v>-23557291</v>
      </c>
      <c r="M9" s="85">
        <v>-11777482</v>
      </c>
      <c r="N9" s="32">
        <f>IF($L9=0,0,($E9/$L9)*100)</f>
        <v>28.039319122050156</v>
      </c>
      <c r="O9" s="31">
        <f>IF($M9=0,0,($H9/$M9)*100)</f>
        <v>-1.1050834125664553</v>
      </c>
      <c r="P9" s="6"/>
      <c r="Q9" s="33"/>
    </row>
    <row r="10" spans="1:17" ht="13.5">
      <c r="A10" s="3"/>
      <c r="B10" s="29" t="s">
        <v>17</v>
      </c>
      <c r="C10" s="63">
        <v>172067274</v>
      </c>
      <c r="D10" s="64">
        <v>154200802</v>
      </c>
      <c r="E10" s="65">
        <f aca="true" t="shared" si="0" ref="E10:E33">($D10-$C10)</f>
        <v>-17866472</v>
      </c>
      <c r="F10" s="63">
        <v>179370316</v>
      </c>
      <c r="G10" s="64">
        <v>166031028</v>
      </c>
      <c r="H10" s="65">
        <f aca="true" t="shared" si="1" ref="H10:H33">($G10-$F10)</f>
        <v>-13339288</v>
      </c>
      <c r="I10" s="65">
        <v>164973739</v>
      </c>
      <c r="J10" s="30">
        <f aca="true" t="shared" si="2" ref="J10:J33">IF($C10=0,0,($E10/$C10)*100)</f>
        <v>-10.383422474630475</v>
      </c>
      <c r="K10" s="31">
        <f aca="true" t="shared" si="3" ref="K10:K33">IF($F10=0,0,($H10/$F10)*100)</f>
        <v>-7.436731058666362</v>
      </c>
      <c r="L10" s="84">
        <v>-23557291</v>
      </c>
      <c r="M10" s="85">
        <v>-11777482</v>
      </c>
      <c r="N10" s="32">
        <f aca="true" t="shared" si="4" ref="N10:N33">IF($L10=0,0,($E10/$L10)*100)</f>
        <v>75.84264251776658</v>
      </c>
      <c r="O10" s="31">
        <f aca="true" t="shared" si="5" ref="O10:O33">IF($M10=0,0,($H10/$M10)*100)</f>
        <v>113.26095000612185</v>
      </c>
      <c r="P10" s="6"/>
      <c r="Q10" s="33"/>
    </row>
    <row r="11" spans="1:17" ht="13.5">
      <c r="A11" s="7"/>
      <c r="B11" s="34" t="s">
        <v>18</v>
      </c>
      <c r="C11" s="66">
        <v>649311685</v>
      </c>
      <c r="D11" s="67">
        <v>625754394</v>
      </c>
      <c r="E11" s="68">
        <f t="shared" si="0"/>
        <v>-23557291</v>
      </c>
      <c r="F11" s="66">
        <v>691759690</v>
      </c>
      <c r="G11" s="67">
        <v>679982208</v>
      </c>
      <c r="H11" s="68">
        <f t="shared" si="1"/>
        <v>-11777482</v>
      </c>
      <c r="I11" s="68">
        <v>725269537</v>
      </c>
      <c r="J11" s="35">
        <f t="shared" si="2"/>
        <v>-3.628040514933903</v>
      </c>
      <c r="K11" s="36">
        <f t="shared" si="3"/>
        <v>-1.7025395047230927</v>
      </c>
      <c r="L11" s="86">
        <v>-23557291</v>
      </c>
      <c r="M11" s="87">
        <v>-11777482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277039182</v>
      </c>
      <c r="D13" s="64">
        <v>276836389</v>
      </c>
      <c r="E13" s="65">
        <f t="shared" si="0"/>
        <v>-202793</v>
      </c>
      <c r="F13" s="63">
        <v>292276336</v>
      </c>
      <c r="G13" s="64">
        <v>287495582</v>
      </c>
      <c r="H13" s="65">
        <f t="shared" si="1"/>
        <v>-4780754</v>
      </c>
      <c r="I13" s="65">
        <v>307119061</v>
      </c>
      <c r="J13" s="30">
        <f t="shared" si="2"/>
        <v>-0.07320011506531232</v>
      </c>
      <c r="K13" s="31">
        <f t="shared" si="3"/>
        <v>-1.6356965690167953</v>
      </c>
      <c r="L13" s="84">
        <v>-7526046</v>
      </c>
      <c r="M13" s="85">
        <v>-2989294</v>
      </c>
      <c r="N13" s="32">
        <f t="shared" si="4"/>
        <v>2.694549036771766</v>
      </c>
      <c r="O13" s="31">
        <f t="shared" si="5"/>
        <v>159.9292006741391</v>
      </c>
      <c r="P13" s="6"/>
      <c r="Q13" s="33"/>
    </row>
    <row r="14" spans="1:17" ht="13.5">
      <c r="A14" s="3"/>
      <c r="B14" s="29" t="s">
        <v>21</v>
      </c>
      <c r="C14" s="63">
        <v>11666179</v>
      </c>
      <c r="D14" s="64">
        <v>18932000</v>
      </c>
      <c r="E14" s="65">
        <f t="shared" si="0"/>
        <v>7265821</v>
      </c>
      <c r="F14" s="63">
        <v>12307819</v>
      </c>
      <c r="G14" s="64">
        <v>19954328</v>
      </c>
      <c r="H14" s="65">
        <f t="shared" si="1"/>
        <v>7646509</v>
      </c>
      <c r="I14" s="65">
        <v>21031861</v>
      </c>
      <c r="J14" s="30">
        <f t="shared" si="2"/>
        <v>62.28106906297255</v>
      </c>
      <c r="K14" s="31">
        <f t="shared" si="3"/>
        <v>62.12724610266043</v>
      </c>
      <c r="L14" s="84">
        <v>-7526046</v>
      </c>
      <c r="M14" s="85">
        <v>-2989294</v>
      </c>
      <c r="N14" s="32">
        <f t="shared" si="4"/>
        <v>-96.54234109119184</v>
      </c>
      <c r="O14" s="31">
        <f t="shared" si="5"/>
        <v>-255.796485725392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-7526046</v>
      </c>
      <c r="M15" s="85">
        <v>-2989294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178493539</v>
      </c>
      <c r="D16" s="64">
        <v>181099701</v>
      </c>
      <c r="E16" s="65">
        <f t="shared" si="0"/>
        <v>2606162</v>
      </c>
      <c r="F16" s="63">
        <v>191502352</v>
      </c>
      <c r="G16" s="64">
        <v>202815265</v>
      </c>
      <c r="H16" s="65">
        <f t="shared" si="1"/>
        <v>11312913</v>
      </c>
      <c r="I16" s="65">
        <v>227135813</v>
      </c>
      <c r="J16" s="30">
        <f t="shared" si="2"/>
        <v>1.4600875833382405</v>
      </c>
      <c r="K16" s="31">
        <f t="shared" si="3"/>
        <v>5.907453815501963</v>
      </c>
      <c r="L16" s="84">
        <v>-7526046</v>
      </c>
      <c r="M16" s="85">
        <v>-2989294</v>
      </c>
      <c r="N16" s="32">
        <f t="shared" si="4"/>
        <v>-34.62856857372384</v>
      </c>
      <c r="O16" s="31">
        <f t="shared" si="5"/>
        <v>-378.4476535262172</v>
      </c>
      <c r="P16" s="6"/>
      <c r="Q16" s="33"/>
    </row>
    <row r="17" spans="1:17" ht="13.5">
      <c r="A17" s="3"/>
      <c r="B17" s="29" t="s">
        <v>23</v>
      </c>
      <c r="C17" s="63">
        <v>228979236</v>
      </c>
      <c r="D17" s="64">
        <v>211784000</v>
      </c>
      <c r="E17" s="65">
        <f t="shared" si="0"/>
        <v>-17195236</v>
      </c>
      <c r="F17" s="63">
        <v>237412386</v>
      </c>
      <c r="G17" s="64">
        <v>220244424</v>
      </c>
      <c r="H17" s="65">
        <f t="shared" si="1"/>
        <v>-17167962</v>
      </c>
      <c r="I17" s="65">
        <v>228527368</v>
      </c>
      <c r="J17" s="42">
        <f t="shared" si="2"/>
        <v>-7.509517587874212</v>
      </c>
      <c r="K17" s="31">
        <f t="shared" si="3"/>
        <v>-7.231283206934283</v>
      </c>
      <c r="L17" s="88">
        <v>-7526046</v>
      </c>
      <c r="M17" s="85">
        <v>-2989294</v>
      </c>
      <c r="N17" s="32">
        <f t="shared" si="4"/>
        <v>228.4763606281439</v>
      </c>
      <c r="O17" s="31">
        <f t="shared" si="5"/>
        <v>574.3149385774701</v>
      </c>
      <c r="P17" s="6"/>
      <c r="Q17" s="33"/>
    </row>
    <row r="18" spans="1:17" ht="13.5">
      <c r="A18" s="3"/>
      <c r="B18" s="34" t="s">
        <v>24</v>
      </c>
      <c r="C18" s="66">
        <v>696178136</v>
      </c>
      <c r="D18" s="67">
        <v>688652090</v>
      </c>
      <c r="E18" s="68">
        <f t="shared" si="0"/>
        <v>-7526046</v>
      </c>
      <c r="F18" s="66">
        <v>733498893</v>
      </c>
      <c r="G18" s="67">
        <v>730509599</v>
      </c>
      <c r="H18" s="68">
        <f t="shared" si="1"/>
        <v>-2989294</v>
      </c>
      <c r="I18" s="68">
        <v>783814103</v>
      </c>
      <c r="J18" s="43">
        <f t="shared" si="2"/>
        <v>-1.081051761154418</v>
      </c>
      <c r="K18" s="36">
        <f t="shared" si="3"/>
        <v>-0.407538992700293</v>
      </c>
      <c r="L18" s="89">
        <v>-7526046</v>
      </c>
      <c r="M18" s="87">
        <v>-2989294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-46866451</v>
      </c>
      <c r="D19" s="73">
        <v>-62897696</v>
      </c>
      <c r="E19" s="74">
        <f t="shared" si="0"/>
        <v>-16031245</v>
      </c>
      <c r="F19" s="75">
        <v>-41739203</v>
      </c>
      <c r="G19" s="76">
        <v>-50527391</v>
      </c>
      <c r="H19" s="77">
        <f t="shared" si="1"/>
        <v>-8788188</v>
      </c>
      <c r="I19" s="77">
        <v>-58544566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18000000</v>
      </c>
      <c r="E22" s="65">
        <f t="shared" si="0"/>
        <v>18000000</v>
      </c>
      <c r="F22" s="63">
        <v>0</v>
      </c>
      <c r="G22" s="64">
        <v>13500000</v>
      </c>
      <c r="H22" s="65">
        <f t="shared" si="1"/>
        <v>13500000</v>
      </c>
      <c r="I22" s="65">
        <v>13500000</v>
      </c>
      <c r="J22" s="30">
        <f t="shared" si="2"/>
        <v>0</v>
      </c>
      <c r="K22" s="31">
        <f t="shared" si="3"/>
        <v>0</v>
      </c>
      <c r="L22" s="84">
        <v>21486592</v>
      </c>
      <c r="M22" s="85">
        <v>33056938</v>
      </c>
      <c r="N22" s="32">
        <f t="shared" si="4"/>
        <v>83.77317352142211</v>
      </c>
      <c r="O22" s="31">
        <f t="shared" si="5"/>
        <v>40.838628187523</v>
      </c>
      <c r="P22" s="6"/>
      <c r="Q22" s="33"/>
    </row>
    <row r="23" spans="1:17" ht="13.5">
      <c r="A23" s="7"/>
      <c r="B23" s="29" t="s">
        <v>28</v>
      </c>
      <c r="C23" s="63">
        <v>10896690</v>
      </c>
      <c r="D23" s="64">
        <v>14000000</v>
      </c>
      <c r="E23" s="65">
        <f t="shared" si="0"/>
        <v>3103310</v>
      </c>
      <c r="F23" s="63">
        <v>9154200</v>
      </c>
      <c r="G23" s="64">
        <v>9692000</v>
      </c>
      <c r="H23" s="65">
        <f t="shared" si="1"/>
        <v>537800</v>
      </c>
      <c r="I23" s="65">
        <v>8917420</v>
      </c>
      <c r="J23" s="30">
        <f t="shared" si="2"/>
        <v>28.47938227113004</v>
      </c>
      <c r="K23" s="31">
        <f t="shared" si="3"/>
        <v>5.874898953485832</v>
      </c>
      <c r="L23" s="84">
        <v>21486592</v>
      </c>
      <c r="M23" s="85">
        <v>33056938</v>
      </c>
      <c r="N23" s="32">
        <f t="shared" si="4"/>
        <v>14.44300706226469</v>
      </c>
      <c r="O23" s="31">
        <f t="shared" si="5"/>
        <v>1.626889943648138</v>
      </c>
      <c r="P23" s="6"/>
      <c r="Q23" s="33"/>
    </row>
    <row r="24" spans="1:17" ht="13.5">
      <c r="A24" s="7"/>
      <c r="B24" s="29" t="s">
        <v>29</v>
      </c>
      <c r="C24" s="63">
        <v>57096414</v>
      </c>
      <c r="D24" s="64">
        <v>57479696</v>
      </c>
      <c r="E24" s="65">
        <f t="shared" si="0"/>
        <v>383282</v>
      </c>
      <c r="F24" s="63">
        <v>38974000</v>
      </c>
      <c r="G24" s="64">
        <v>57993138</v>
      </c>
      <c r="H24" s="65">
        <f t="shared" si="1"/>
        <v>19019138</v>
      </c>
      <c r="I24" s="65">
        <v>58944864</v>
      </c>
      <c r="J24" s="30">
        <f t="shared" si="2"/>
        <v>0.6712890935672422</v>
      </c>
      <c r="K24" s="31">
        <f t="shared" si="3"/>
        <v>48.799553548519526</v>
      </c>
      <c r="L24" s="84">
        <v>21486592</v>
      </c>
      <c r="M24" s="85">
        <v>33056938</v>
      </c>
      <c r="N24" s="32">
        <f t="shared" si="4"/>
        <v>1.7838194163132057</v>
      </c>
      <c r="O24" s="31">
        <f t="shared" si="5"/>
        <v>57.53448186882887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21486592</v>
      </c>
      <c r="M25" s="85">
        <v>33056938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67993104</v>
      </c>
      <c r="D26" s="67">
        <v>89479696</v>
      </c>
      <c r="E26" s="68">
        <f t="shared" si="0"/>
        <v>21486592</v>
      </c>
      <c r="F26" s="66">
        <v>48128200</v>
      </c>
      <c r="G26" s="67">
        <v>81185138</v>
      </c>
      <c r="H26" s="68">
        <f t="shared" si="1"/>
        <v>33056938</v>
      </c>
      <c r="I26" s="68">
        <v>81362284</v>
      </c>
      <c r="J26" s="43">
        <f t="shared" si="2"/>
        <v>31.601134138544403</v>
      </c>
      <c r="K26" s="36">
        <f t="shared" si="3"/>
        <v>68.6851741806259</v>
      </c>
      <c r="L26" s="89">
        <v>21486592</v>
      </c>
      <c r="M26" s="87">
        <v>33056938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31544000</v>
      </c>
      <c r="D28" s="64">
        <v>39076463</v>
      </c>
      <c r="E28" s="65">
        <f t="shared" si="0"/>
        <v>7532463</v>
      </c>
      <c r="F28" s="63">
        <v>24128654</v>
      </c>
      <c r="G28" s="64">
        <v>40882609</v>
      </c>
      <c r="H28" s="65">
        <f t="shared" si="1"/>
        <v>16753955</v>
      </c>
      <c r="I28" s="65">
        <v>40741739</v>
      </c>
      <c r="J28" s="30">
        <f t="shared" si="2"/>
        <v>23.87922584326655</v>
      </c>
      <c r="K28" s="31">
        <f t="shared" si="3"/>
        <v>69.43592875093654</v>
      </c>
      <c r="L28" s="84">
        <v>21486592</v>
      </c>
      <c r="M28" s="85">
        <v>33056938</v>
      </c>
      <c r="N28" s="32">
        <f t="shared" si="4"/>
        <v>35.05657388570509</v>
      </c>
      <c r="O28" s="31">
        <f t="shared" si="5"/>
        <v>50.68211399374013</v>
      </c>
      <c r="P28" s="6"/>
      <c r="Q28" s="33"/>
    </row>
    <row r="29" spans="1:17" ht="13.5">
      <c r="A29" s="7"/>
      <c r="B29" s="29" t="s">
        <v>33</v>
      </c>
      <c r="C29" s="63">
        <v>13310055</v>
      </c>
      <c r="D29" s="64">
        <v>6451261</v>
      </c>
      <c r="E29" s="65">
        <f t="shared" si="0"/>
        <v>-6858794</v>
      </c>
      <c r="F29" s="63">
        <v>3249606</v>
      </c>
      <c r="G29" s="64">
        <v>7548218</v>
      </c>
      <c r="H29" s="65">
        <f t="shared" si="1"/>
        <v>4298612</v>
      </c>
      <c r="I29" s="65">
        <v>7727142</v>
      </c>
      <c r="J29" s="30">
        <f t="shared" si="2"/>
        <v>-51.530921547657016</v>
      </c>
      <c r="K29" s="31">
        <f t="shared" si="3"/>
        <v>132.2810211453327</v>
      </c>
      <c r="L29" s="84">
        <v>21486592</v>
      </c>
      <c r="M29" s="85">
        <v>33056938</v>
      </c>
      <c r="N29" s="32">
        <f t="shared" si="4"/>
        <v>-31.921274439427155</v>
      </c>
      <c r="O29" s="31">
        <f t="shared" si="5"/>
        <v>13.003660532624044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21486592</v>
      </c>
      <c r="M30" s="85">
        <v>33056938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7215750</v>
      </c>
      <c r="D31" s="64">
        <v>13192569</v>
      </c>
      <c r="E31" s="65">
        <f t="shared" si="0"/>
        <v>5976819</v>
      </c>
      <c r="F31" s="63">
        <v>10575740</v>
      </c>
      <c r="G31" s="64">
        <v>9747342</v>
      </c>
      <c r="H31" s="65">
        <f t="shared" si="1"/>
        <v>-828398</v>
      </c>
      <c r="I31" s="65">
        <v>11257316</v>
      </c>
      <c r="J31" s="30">
        <f t="shared" si="2"/>
        <v>82.83018397256002</v>
      </c>
      <c r="K31" s="31">
        <f t="shared" si="3"/>
        <v>-7.833002702411368</v>
      </c>
      <c r="L31" s="84">
        <v>21486592</v>
      </c>
      <c r="M31" s="85">
        <v>33056938</v>
      </c>
      <c r="N31" s="32">
        <f t="shared" si="4"/>
        <v>27.816505288507365</v>
      </c>
      <c r="O31" s="31">
        <f t="shared" si="5"/>
        <v>-2.5059731787620496</v>
      </c>
      <c r="P31" s="6"/>
      <c r="Q31" s="33"/>
    </row>
    <row r="32" spans="1:17" ht="13.5">
      <c r="A32" s="7"/>
      <c r="B32" s="29" t="s">
        <v>36</v>
      </c>
      <c r="C32" s="63">
        <v>15923299</v>
      </c>
      <c r="D32" s="64">
        <v>30759403</v>
      </c>
      <c r="E32" s="65">
        <f t="shared" si="0"/>
        <v>14836104</v>
      </c>
      <c r="F32" s="63">
        <v>10174200</v>
      </c>
      <c r="G32" s="64">
        <v>23006969</v>
      </c>
      <c r="H32" s="65">
        <f t="shared" si="1"/>
        <v>12832769</v>
      </c>
      <c r="I32" s="65">
        <v>21636087</v>
      </c>
      <c r="J32" s="30">
        <f t="shared" si="2"/>
        <v>93.17230053897751</v>
      </c>
      <c r="K32" s="31">
        <f t="shared" si="3"/>
        <v>126.13049674667296</v>
      </c>
      <c r="L32" s="84">
        <v>21486592</v>
      </c>
      <c r="M32" s="85">
        <v>33056938</v>
      </c>
      <c r="N32" s="32">
        <f t="shared" si="4"/>
        <v>69.0481952652147</v>
      </c>
      <c r="O32" s="31">
        <f t="shared" si="5"/>
        <v>38.82019865239787</v>
      </c>
      <c r="P32" s="6"/>
      <c r="Q32" s="33"/>
    </row>
    <row r="33" spans="1:17" ht="14.25" thickBot="1">
      <c r="A33" s="7"/>
      <c r="B33" s="57" t="s">
        <v>37</v>
      </c>
      <c r="C33" s="81">
        <v>67993104</v>
      </c>
      <c r="D33" s="82">
        <v>89479696</v>
      </c>
      <c r="E33" s="83">
        <f t="shared" si="0"/>
        <v>21486592</v>
      </c>
      <c r="F33" s="81">
        <v>48128200</v>
      </c>
      <c r="G33" s="82">
        <v>81185138</v>
      </c>
      <c r="H33" s="83">
        <f t="shared" si="1"/>
        <v>33056938</v>
      </c>
      <c r="I33" s="83">
        <v>81362284</v>
      </c>
      <c r="J33" s="58">
        <f t="shared" si="2"/>
        <v>31.601134138544403</v>
      </c>
      <c r="K33" s="59">
        <f t="shared" si="3"/>
        <v>68.6851741806259</v>
      </c>
      <c r="L33" s="96">
        <v>21486592</v>
      </c>
      <c r="M33" s="97">
        <v>33056938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138803552</v>
      </c>
      <c r="D8" s="64">
        <v>145672034</v>
      </c>
      <c r="E8" s="65">
        <f>($D8-$C8)</f>
        <v>6868482</v>
      </c>
      <c r="F8" s="63">
        <v>147131765</v>
      </c>
      <c r="G8" s="64">
        <v>153829665</v>
      </c>
      <c r="H8" s="65">
        <f>($G8-$F8)</f>
        <v>6697900</v>
      </c>
      <c r="I8" s="65">
        <v>162444127</v>
      </c>
      <c r="J8" s="30">
        <f>IF($C8=0,0,($E8/$C8)*100)</f>
        <v>4.948347431339509</v>
      </c>
      <c r="K8" s="31">
        <f>IF($F8=0,0,($H8/$F8)*100)</f>
        <v>4.552314043129979</v>
      </c>
      <c r="L8" s="84">
        <v>84407587</v>
      </c>
      <c r="M8" s="85">
        <v>133490006</v>
      </c>
      <c r="N8" s="32">
        <f>IF($L8=0,0,($E8/$L8)*100)</f>
        <v>8.137280360828228</v>
      </c>
      <c r="O8" s="31">
        <f>IF($M8=0,0,($H8/$M8)*100)</f>
        <v>5.0175291774277095</v>
      </c>
      <c r="P8" s="6"/>
      <c r="Q8" s="33"/>
    </row>
    <row r="9" spans="1:17" ht="13.5">
      <c r="A9" s="3"/>
      <c r="B9" s="29" t="s">
        <v>16</v>
      </c>
      <c r="C9" s="63">
        <v>338323384</v>
      </c>
      <c r="D9" s="64">
        <v>394936146</v>
      </c>
      <c r="E9" s="65">
        <f>($D9-$C9)</f>
        <v>56612762</v>
      </c>
      <c r="F9" s="63">
        <v>359489298</v>
      </c>
      <c r="G9" s="64">
        <v>429945111</v>
      </c>
      <c r="H9" s="65">
        <f>($G9-$F9)</f>
        <v>70455813</v>
      </c>
      <c r="I9" s="65">
        <v>468599634</v>
      </c>
      <c r="J9" s="30">
        <f>IF($C9=0,0,($E9/$C9)*100)</f>
        <v>16.73332813436271</v>
      </c>
      <c r="K9" s="31">
        <f>IF($F9=0,0,($H9/$F9)*100)</f>
        <v>19.59886243957115</v>
      </c>
      <c r="L9" s="84">
        <v>84407587</v>
      </c>
      <c r="M9" s="85">
        <v>133490006</v>
      </c>
      <c r="N9" s="32">
        <f>IF($L9=0,0,($E9/$L9)*100)</f>
        <v>67.07070301630587</v>
      </c>
      <c r="O9" s="31">
        <f>IF($M9=0,0,($H9/$M9)*100)</f>
        <v>52.7798410616597</v>
      </c>
      <c r="P9" s="6"/>
      <c r="Q9" s="33"/>
    </row>
    <row r="10" spans="1:17" ht="13.5">
      <c r="A10" s="3"/>
      <c r="B10" s="29" t="s">
        <v>17</v>
      </c>
      <c r="C10" s="63">
        <v>192828945</v>
      </c>
      <c r="D10" s="64">
        <v>213755288</v>
      </c>
      <c r="E10" s="65">
        <f aca="true" t="shared" si="0" ref="E10:E33">($D10-$C10)</f>
        <v>20926343</v>
      </c>
      <c r="F10" s="63">
        <v>187669394</v>
      </c>
      <c r="G10" s="64">
        <v>244005687</v>
      </c>
      <c r="H10" s="65">
        <f aca="true" t="shared" si="1" ref="H10:H33">($G10-$F10)</f>
        <v>56336293</v>
      </c>
      <c r="I10" s="65">
        <v>279586938</v>
      </c>
      <c r="J10" s="30">
        <f aca="true" t="shared" si="2" ref="J10:J33">IF($C10=0,0,($E10/$C10)*100)</f>
        <v>10.852283094739745</v>
      </c>
      <c r="K10" s="31">
        <f aca="true" t="shared" si="3" ref="K10:K33">IF($F10=0,0,($H10/$F10)*100)</f>
        <v>30.018902815874178</v>
      </c>
      <c r="L10" s="84">
        <v>84407587</v>
      </c>
      <c r="M10" s="85">
        <v>133490006</v>
      </c>
      <c r="N10" s="32">
        <f aca="true" t="shared" si="4" ref="N10:N33">IF($L10=0,0,($E10/$L10)*100)</f>
        <v>24.792016622865905</v>
      </c>
      <c r="O10" s="31">
        <f aca="true" t="shared" si="5" ref="O10:O33">IF($M10=0,0,($H10/$M10)*100)</f>
        <v>42.20262976091259</v>
      </c>
      <c r="P10" s="6"/>
      <c r="Q10" s="33"/>
    </row>
    <row r="11" spans="1:17" ht="13.5">
      <c r="A11" s="7"/>
      <c r="B11" s="34" t="s">
        <v>18</v>
      </c>
      <c r="C11" s="66">
        <v>669955881</v>
      </c>
      <c r="D11" s="67">
        <v>754363468</v>
      </c>
      <c r="E11" s="68">
        <f t="shared" si="0"/>
        <v>84407587</v>
      </c>
      <c r="F11" s="66">
        <v>694290457</v>
      </c>
      <c r="G11" s="67">
        <v>827780463</v>
      </c>
      <c r="H11" s="68">
        <f t="shared" si="1"/>
        <v>133490006</v>
      </c>
      <c r="I11" s="68">
        <v>910630699</v>
      </c>
      <c r="J11" s="35">
        <f t="shared" si="2"/>
        <v>12.598976946662551</v>
      </c>
      <c r="K11" s="36">
        <f t="shared" si="3"/>
        <v>19.226824256926236</v>
      </c>
      <c r="L11" s="86">
        <v>84407587</v>
      </c>
      <c r="M11" s="87">
        <v>133490006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226169142</v>
      </c>
      <c r="D13" s="64">
        <v>236195606</v>
      </c>
      <c r="E13" s="65">
        <f t="shared" si="0"/>
        <v>10026464</v>
      </c>
      <c r="F13" s="63">
        <v>240196828</v>
      </c>
      <c r="G13" s="64">
        <v>256270413</v>
      </c>
      <c r="H13" s="65">
        <f t="shared" si="1"/>
        <v>16073585</v>
      </c>
      <c r="I13" s="65">
        <v>271497401</v>
      </c>
      <c r="J13" s="30">
        <f t="shared" si="2"/>
        <v>4.43317064005133</v>
      </c>
      <c r="K13" s="31">
        <f t="shared" si="3"/>
        <v>6.691838994643176</v>
      </c>
      <c r="L13" s="84">
        <v>125153992</v>
      </c>
      <c r="M13" s="85">
        <v>182186467</v>
      </c>
      <c r="N13" s="32">
        <f t="shared" si="4"/>
        <v>8.011301788919365</v>
      </c>
      <c r="O13" s="31">
        <f t="shared" si="5"/>
        <v>8.822600967392379</v>
      </c>
      <c r="P13" s="6"/>
      <c r="Q13" s="33"/>
    </row>
    <row r="14" spans="1:17" ht="13.5">
      <c r="A14" s="3"/>
      <c r="B14" s="29" t="s">
        <v>21</v>
      </c>
      <c r="C14" s="63">
        <v>26252207</v>
      </c>
      <c r="D14" s="64">
        <v>107439011</v>
      </c>
      <c r="E14" s="65">
        <f t="shared" si="0"/>
        <v>81186804</v>
      </c>
      <c r="F14" s="63">
        <v>32126879</v>
      </c>
      <c r="G14" s="64">
        <v>118826910</v>
      </c>
      <c r="H14" s="65">
        <f t="shared" si="1"/>
        <v>86700031</v>
      </c>
      <c r="I14" s="65">
        <v>126099361</v>
      </c>
      <c r="J14" s="30">
        <f t="shared" si="2"/>
        <v>309.2570617015171</v>
      </c>
      <c r="K14" s="31">
        <f t="shared" si="3"/>
        <v>269.8675803522652</v>
      </c>
      <c r="L14" s="84">
        <v>125153992</v>
      </c>
      <c r="M14" s="85">
        <v>182186467</v>
      </c>
      <c r="N14" s="32">
        <f t="shared" si="4"/>
        <v>64.86952809303918</v>
      </c>
      <c r="O14" s="31">
        <f t="shared" si="5"/>
        <v>47.5886230342235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125153992</v>
      </c>
      <c r="M15" s="85">
        <v>182186467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120222548</v>
      </c>
      <c r="D16" s="64">
        <v>134085648</v>
      </c>
      <c r="E16" s="65">
        <f t="shared" si="0"/>
        <v>13863100</v>
      </c>
      <c r="F16" s="63">
        <v>129021537</v>
      </c>
      <c r="G16" s="64">
        <v>155014344</v>
      </c>
      <c r="H16" s="65">
        <f t="shared" si="1"/>
        <v>25992807</v>
      </c>
      <c r="I16" s="65">
        <v>179212463</v>
      </c>
      <c r="J16" s="30">
        <f t="shared" si="2"/>
        <v>11.53119795797374</v>
      </c>
      <c r="K16" s="31">
        <f t="shared" si="3"/>
        <v>20.146099329137584</v>
      </c>
      <c r="L16" s="84">
        <v>125153992</v>
      </c>
      <c r="M16" s="85">
        <v>182186467</v>
      </c>
      <c r="N16" s="32">
        <f t="shared" si="4"/>
        <v>11.076834049368557</v>
      </c>
      <c r="O16" s="31">
        <f t="shared" si="5"/>
        <v>14.267144770966988</v>
      </c>
      <c r="P16" s="6"/>
      <c r="Q16" s="33"/>
    </row>
    <row r="17" spans="1:17" ht="13.5">
      <c r="A17" s="3"/>
      <c r="B17" s="29" t="s">
        <v>23</v>
      </c>
      <c r="C17" s="63">
        <v>218319235</v>
      </c>
      <c r="D17" s="64">
        <v>238396859</v>
      </c>
      <c r="E17" s="65">
        <f t="shared" si="0"/>
        <v>20077624</v>
      </c>
      <c r="F17" s="63">
        <v>206631538</v>
      </c>
      <c r="G17" s="64">
        <v>260051582</v>
      </c>
      <c r="H17" s="65">
        <f t="shared" si="1"/>
        <v>53420044</v>
      </c>
      <c r="I17" s="65">
        <v>285565955</v>
      </c>
      <c r="J17" s="42">
        <f t="shared" si="2"/>
        <v>9.196452158693209</v>
      </c>
      <c r="K17" s="31">
        <f t="shared" si="3"/>
        <v>25.852802779796374</v>
      </c>
      <c r="L17" s="88">
        <v>125153992</v>
      </c>
      <c r="M17" s="85">
        <v>182186467</v>
      </c>
      <c r="N17" s="32">
        <f t="shared" si="4"/>
        <v>16.042336068672903</v>
      </c>
      <c r="O17" s="31">
        <f t="shared" si="5"/>
        <v>29.32163122741713</v>
      </c>
      <c r="P17" s="6"/>
      <c r="Q17" s="33"/>
    </row>
    <row r="18" spans="1:17" ht="13.5">
      <c r="A18" s="3"/>
      <c r="B18" s="34" t="s">
        <v>24</v>
      </c>
      <c r="C18" s="66">
        <v>590963132</v>
      </c>
      <c r="D18" s="67">
        <v>716117124</v>
      </c>
      <c r="E18" s="68">
        <f t="shared" si="0"/>
        <v>125153992</v>
      </c>
      <c r="F18" s="66">
        <v>607976782</v>
      </c>
      <c r="G18" s="67">
        <v>790163249</v>
      </c>
      <c r="H18" s="68">
        <f t="shared" si="1"/>
        <v>182186467</v>
      </c>
      <c r="I18" s="68">
        <v>862375180</v>
      </c>
      <c r="J18" s="43">
        <f t="shared" si="2"/>
        <v>21.177969525178433</v>
      </c>
      <c r="K18" s="36">
        <f t="shared" si="3"/>
        <v>29.966023768322124</v>
      </c>
      <c r="L18" s="89">
        <v>125153992</v>
      </c>
      <c r="M18" s="87">
        <v>182186467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78992749</v>
      </c>
      <c r="D19" s="73">
        <v>38246344</v>
      </c>
      <c r="E19" s="74">
        <f t="shared" si="0"/>
        <v>-40746405</v>
      </c>
      <c r="F19" s="75">
        <v>86313675</v>
      </c>
      <c r="G19" s="76">
        <v>37617214</v>
      </c>
      <c r="H19" s="77">
        <f t="shared" si="1"/>
        <v>-48696461</v>
      </c>
      <c r="I19" s="77">
        <v>48255519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11640000</v>
      </c>
      <c r="E22" s="65">
        <f t="shared" si="0"/>
        <v>11640000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7660927</v>
      </c>
      <c r="M22" s="85">
        <v>22286230</v>
      </c>
      <c r="N22" s="32">
        <f t="shared" si="4"/>
        <v>151.9398370458301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33355356</v>
      </c>
      <c r="D23" s="64">
        <v>40126719</v>
      </c>
      <c r="E23" s="65">
        <f t="shared" si="0"/>
        <v>6771363</v>
      </c>
      <c r="F23" s="63">
        <v>32907633</v>
      </c>
      <c r="G23" s="64">
        <v>44074080</v>
      </c>
      <c r="H23" s="65">
        <f t="shared" si="1"/>
        <v>11166447</v>
      </c>
      <c r="I23" s="65">
        <v>42570018</v>
      </c>
      <c r="J23" s="30">
        <f t="shared" si="2"/>
        <v>20.300676748885547</v>
      </c>
      <c r="K23" s="31">
        <f t="shared" si="3"/>
        <v>33.93269579735498</v>
      </c>
      <c r="L23" s="84">
        <v>7660927</v>
      </c>
      <c r="M23" s="85">
        <v>22286230</v>
      </c>
      <c r="N23" s="32">
        <f t="shared" si="4"/>
        <v>88.38829817853636</v>
      </c>
      <c r="O23" s="31">
        <f t="shared" si="5"/>
        <v>50.10469244910423</v>
      </c>
      <c r="P23" s="6"/>
      <c r="Q23" s="33"/>
    </row>
    <row r="24" spans="1:17" ht="13.5">
      <c r="A24" s="7"/>
      <c r="B24" s="29" t="s">
        <v>29</v>
      </c>
      <c r="C24" s="63">
        <v>43749565</v>
      </c>
      <c r="D24" s="64">
        <v>32999129</v>
      </c>
      <c r="E24" s="65">
        <f t="shared" si="0"/>
        <v>-10750436</v>
      </c>
      <c r="F24" s="63">
        <v>41218478</v>
      </c>
      <c r="G24" s="64">
        <v>52338261</v>
      </c>
      <c r="H24" s="65">
        <f t="shared" si="1"/>
        <v>11119783</v>
      </c>
      <c r="I24" s="65">
        <v>45221127</v>
      </c>
      <c r="J24" s="30">
        <f t="shared" si="2"/>
        <v>-24.572669465399255</v>
      </c>
      <c r="K24" s="31">
        <f t="shared" si="3"/>
        <v>26.977665211219104</v>
      </c>
      <c r="L24" s="84">
        <v>7660927</v>
      </c>
      <c r="M24" s="85">
        <v>22286230</v>
      </c>
      <c r="N24" s="32">
        <f t="shared" si="4"/>
        <v>-140.32813522436643</v>
      </c>
      <c r="O24" s="31">
        <f t="shared" si="5"/>
        <v>49.89530755089578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7660927</v>
      </c>
      <c r="M25" s="85">
        <v>22286230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77104921</v>
      </c>
      <c r="D26" s="67">
        <v>84765848</v>
      </c>
      <c r="E26" s="68">
        <f t="shared" si="0"/>
        <v>7660927</v>
      </c>
      <c r="F26" s="66">
        <v>74126111</v>
      </c>
      <c r="G26" s="67">
        <v>96412341</v>
      </c>
      <c r="H26" s="68">
        <f t="shared" si="1"/>
        <v>22286230</v>
      </c>
      <c r="I26" s="68">
        <v>87791145</v>
      </c>
      <c r="J26" s="43">
        <f t="shared" si="2"/>
        <v>9.935717332490361</v>
      </c>
      <c r="K26" s="36">
        <f t="shared" si="3"/>
        <v>30.065289679098367</v>
      </c>
      <c r="L26" s="89">
        <v>7660927</v>
      </c>
      <c r="M26" s="87">
        <v>22286230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33077542</v>
      </c>
      <c r="D28" s="64">
        <v>22017218</v>
      </c>
      <c r="E28" s="65">
        <f t="shared" si="0"/>
        <v>-11060324</v>
      </c>
      <c r="F28" s="63">
        <v>28858026</v>
      </c>
      <c r="G28" s="64">
        <v>26942344</v>
      </c>
      <c r="H28" s="65">
        <f t="shared" si="1"/>
        <v>-1915682</v>
      </c>
      <c r="I28" s="65">
        <v>23612797</v>
      </c>
      <c r="J28" s="30">
        <f t="shared" si="2"/>
        <v>-33.43756316596922</v>
      </c>
      <c r="K28" s="31">
        <f t="shared" si="3"/>
        <v>-6.638298821963776</v>
      </c>
      <c r="L28" s="84">
        <v>7660927</v>
      </c>
      <c r="M28" s="85">
        <v>22286230</v>
      </c>
      <c r="N28" s="32">
        <f t="shared" si="4"/>
        <v>-144.37318094794534</v>
      </c>
      <c r="O28" s="31">
        <f t="shared" si="5"/>
        <v>-8.595810058498005</v>
      </c>
      <c r="P28" s="6"/>
      <c r="Q28" s="33"/>
    </row>
    <row r="29" spans="1:17" ht="13.5">
      <c r="A29" s="7"/>
      <c r="B29" s="29" t="s">
        <v>33</v>
      </c>
      <c r="C29" s="63">
        <v>12047826</v>
      </c>
      <c r="D29" s="64">
        <v>19038193</v>
      </c>
      <c r="E29" s="65">
        <f t="shared" si="0"/>
        <v>6990367</v>
      </c>
      <c r="F29" s="63">
        <v>13365217</v>
      </c>
      <c r="G29" s="64">
        <v>11295000</v>
      </c>
      <c r="H29" s="65">
        <f t="shared" si="1"/>
        <v>-2070217</v>
      </c>
      <c r="I29" s="65">
        <v>13556568</v>
      </c>
      <c r="J29" s="30">
        <f t="shared" si="2"/>
        <v>58.02181240001308</v>
      </c>
      <c r="K29" s="31">
        <f t="shared" si="3"/>
        <v>-15.489587636324947</v>
      </c>
      <c r="L29" s="84">
        <v>7660927</v>
      </c>
      <c r="M29" s="85">
        <v>22286230</v>
      </c>
      <c r="N29" s="32">
        <f t="shared" si="4"/>
        <v>91.24701227410208</v>
      </c>
      <c r="O29" s="31">
        <f t="shared" si="5"/>
        <v>-9.28922029432524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7660927</v>
      </c>
      <c r="M30" s="85">
        <v>22286230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17082678</v>
      </c>
      <c r="D31" s="64">
        <v>3800000</v>
      </c>
      <c r="E31" s="65">
        <f t="shared" si="0"/>
        <v>-13282678</v>
      </c>
      <c r="F31" s="63">
        <v>19697512</v>
      </c>
      <c r="G31" s="64">
        <v>25807608</v>
      </c>
      <c r="H31" s="65">
        <f t="shared" si="1"/>
        <v>6110096</v>
      </c>
      <c r="I31" s="65">
        <v>25777457</v>
      </c>
      <c r="J31" s="30">
        <f t="shared" si="2"/>
        <v>-77.75524423044209</v>
      </c>
      <c r="K31" s="31">
        <f t="shared" si="3"/>
        <v>31.019633342525694</v>
      </c>
      <c r="L31" s="84">
        <v>7660927</v>
      </c>
      <c r="M31" s="85">
        <v>22286230</v>
      </c>
      <c r="N31" s="32">
        <f t="shared" si="4"/>
        <v>-173.3821246436626</v>
      </c>
      <c r="O31" s="31">
        <f t="shared" si="5"/>
        <v>27.41646299082438</v>
      </c>
      <c r="P31" s="6"/>
      <c r="Q31" s="33"/>
    </row>
    <row r="32" spans="1:17" ht="13.5">
      <c r="A32" s="7"/>
      <c r="B32" s="29" t="s">
        <v>36</v>
      </c>
      <c r="C32" s="63">
        <v>14896875</v>
      </c>
      <c r="D32" s="64">
        <v>39910437</v>
      </c>
      <c r="E32" s="65">
        <f t="shared" si="0"/>
        <v>25013562</v>
      </c>
      <c r="F32" s="63">
        <v>12205356</v>
      </c>
      <c r="G32" s="64">
        <v>32367389</v>
      </c>
      <c r="H32" s="65">
        <f t="shared" si="1"/>
        <v>20162033</v>
      </c>
      <c r="I32" s="65">
        <v>24844323</v>
      </c>
      <c r="J32" s="30">
        <f t="shared" si="2"/>
        <v>167.9114713656388</v>
      </c>
      <c r="K32" s="31">
        <f t="shared" si="3"/>
        <v>165.19004443622947</v>
      </c>
      <c r="L32" s="84">
        <v>7660927</v>
      </c>
      <c r="M32" s="85">
        <v>22286230</v>
      </c>
      <c r="N32" s="32">
        <f t="shared" si="4"/>
        <v>326.50829331750583</v>
      </c>
      <c r="O32" s="31">
        <f t="shared" si="5"/>
        <v>90.46856736199886</v>
      </c>
      <c r="P32" s="6"/>
      <c r="Q32" s="33"/>
    </row>
    <row r="33" spans="1:17" ht="14.25" thickBot="1">
      <c r="A33" s="7"/>
      <c r="B33" s="57" t="s">
        <v>37</v>
      </c>
      <c r="C33" s="81">
        <v>77104921</v>
      </c>
      <c r="D33" s="82">
        <v>84765848</v>
      </c>
      <c r="E33" s="83">
        <f t="shared" si="0"/>
        <v>7660927</v>
      </c>
      <c r="F33" s="81">
        <v>74126111</v>
      </c>
      <c r="G33" s="82">
        <v>96412341</v>
      </c>
      <c r="H33" s="83">
        <f t="shared" si="1"/>
        <v>22286230</v>
      </c>
      <c r="I33" s="83">
        <v>87791145</v>
      </c>
      <c r="J33" s="58">
        <f t="shared" si="2"/>
        <v>9.935717332490361</v>
      </c>
      <c r="K33" s="59">
        <f t="shared" si="3"/>
        <v>30.065289679098367</v>
      </c>
      <c r="L33" s="96">
        <v>7660927</v>
      </c>
      <c r="M33" s="97">
        <v>22286230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227864096</v>
      </c>
      <c r="D8" s="64">
        <v>228833000</v>
      </c>
      <c r="E8" s="65">
        <f>($D8-$C8)</f>
        <v>968904</v>
      </c>
      <c r="F8" s="63">
        <v>241342437</v>
      </c>
      <c r="G8" s="64">
        <v>244847100</v>
      </c>
      <c r="H8" s="65">
        <f>($G8-$F8)</f>
        <v>3504663</v>
      </c>
      <c r="I8" s="65">
        <v>260761100</v>
      </c>
      <c r="J8" s="30">
        <f>IF($C8=0,0,($E8/$C8)*100)</f>
        <v>0.42521135054115766</v>
      </c>
      <c r="K8" s="31">
        <f>IF($F8=0,0,($H8/$F8)*100)</f>
        <v>1.4521536467289422</v>
      </c>
      <c r="L8" s="84">
        <v>13011032</v>
      </c>
      <c r="M8" s="85">
        <v>42086929</v>
      </c>
      <c r="N8" s="32">
        <f>IF($L8=0,0,($E8/$L8)*100)</f>
        <v>7.446788233246986</v>
      </c>
      <c r="O8" s="31">
        <f>IF($M8=0,0,($H8/$M8)*100)</f>
        <v>8.327200589997906</v>
      </c>
      <c r="P8" s="6"/>
      <c r="Q8" s="33"/>
    </row>
    <row r="9" spans="1:17" ht="13.5">
      <c r="A9" s="3"/>
      <c r="B9" s="29" t="s">
        <v>16</v>
      </c>
      <c r="C9" s="63">
        <v>412426024</v>
      </c>
      <c r="D9" s="64">
        <v>438612093</v>
      </c>
      <c r="E9" s="65">
        <f>($D9-$C9)</f>
        <v>26186069</v>
      </c>
      <c r="F9" s="63">
        <v>440584306</v>
      </c>
      <c r="G9" s="64">
        <v>475766211</v>
      </c>
      <c r="H9" s="65">
        <f>($G9-$F9)</f>
        <v>35181905</v>
      </c>
      <c r="I9" s="65">
        <v>514374574</v>
      </c>
      <c r="J9" s="30">
        <f>IF($C9=0,0,($E9/$C9)*100)</f>
        <v>6.349276591721574</v>
      </c>
      <c r="K9" s="31">
        <f>IF($F9=0,0,($H9/$F9)*100)</f>
        <v>7.985283297857642</v>
      </c>
      <c r="L9" s="84">
        <v>13011032</v>
      </c>
      <c r="M9" s="85">
        <v>42086929</v>
      </c>
      <c r="N9" s="32">
        <f>IF($L9=0,0,($E9/$L9)*100)</f>
        <v>201.26050723724296</v>
      </c>
      <c r="O9" s="31">
        <f>IF($M9=0,0,($H9/$M9)*100)</f>
        <v>83.59342398206341</v>
      </c>
      <c r="P9" s="6"/>
      <c r="Q9" s="33"/>
    </row>
    <row r="10" spans="1:17" ht="13.5">
      <c r="A10" s="3"/>
      <c r="B10" s="29" t="s">
        <v>17</v>
      </c>
      <c r="C10" s="63">
        <v>313652091</v>
      </c>
      <c r="D10" s="64">
        <v>299508150</v>
      </c>
      <c r="E10" s="65">
        <f aca="true" t="shared" si="0" ref="E10:E33">($D10-$C10)</f>
        <v>-14143941</v>
      </c>
      <c r="F10" s="63">
        <v>295046339</v>
      </c>
      <c r="G10" s="64">
        <v>298446700</v>
      </c>
      <c r="H10" s="65">
        <f aca="true" t="shared" si="1" ref="H10:H33">($G10-$F10)</f>
        <v>3400361</v>
      </c>
      <c r="I10" s="65">
        <v>314112100</v>
      </c>
      <c r="J10" s="30">
        <f aca="true" t="shared" si="2" ref="J10:J33">IF($C10=0,0,($E10/$C10)*100)</f>
        <v>-4.509436221166465</v>
      </c>
      <c r="K10" s="31">
        <f aca="true" t="shared" si="3" ref="K10:K33">IF($F10=0,0,($H10/$F10)*100)</f>
        <v>1.1524837120585318</v>
      </c>
      <c r="L10" s="84">
        <v>13011032</v>
      </c>
      <c r="M10" s="85">
        <v>42086929</v>
      </c>
      <c r="N10" s="32">
        <f aca="true" t="shared" si="4" ref="N10:N33">IF($L10=0,0,($E10/$L10)*100)</f>
        <v>-108.70729547048997</v>
      </c>
      <c r="O10" s="31">
        <f aca="true" t="shared" si="5" ref="O10:O33">IF($M10=0,0,($H10/$M10)*100)</f>
        <v>8.079375427938684</v>
      </c>
      <c r="P10" s="6"/>
      <c r="Q10" s="33"/>
    </row>
    <row r="11" spans="1:17" ht="13.5">
      <c r="A11" s="7"/>
      <c r="B11" s="34" t="s">
        <v>18</v>
      </c>
      <c r="C11" s="66">
        <v>953942211</v>
      </c>
      <c r="D11" s="67">
        <v>966953243</v>
      </c>
      <c r="E11" s="68">
        <f t="shared" si="0"/>
        <v>13011032</v>
      </c>
      <c r="F11" s="66">
        <v>976973082</v>
      </c>
      <c r="G11" s="67">
        <v>1019060011</v>
      </c>
      <c r="H11" s="68">
        <f t="shared" si="1"/>
        <v>42086929</v>
      </c>
      <c r="I11" s="68">
        <v>1089247774</v>
      </c>
      <c r="J11" s="35">
        <f t="shared" si="2"/>
        <v>1.363922452531037</v>
      </c>
      <c r="K11" s="36">
        <f t="shared" si="3"/>
        <v>4.307890337555892</v>
      </c>
      <c r="L11" s="86">
        <v>13011032</v>
      </c>
      <c r="M11" s="87">
        <v>42086929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266110400</v>
      </c>
      <c r="D13" s="64">
        <v>290474268</v>
      </c>
      <c r="E13" s="65">
        <f t="shared" si="0"/>
        <v>24363868</v>
      </c>
      <c r="F13" s="63">
        <v>280487400</v>
      </c>
      <c r="G13" s="64">
        <v>307327372</v>
      </c>
      <c r="H13" s="65">
        <f t="shared" si="1"/>
        <v>26839972</v>
      </c>
      <c r="I13" s="65">
        <v>328508859</v>
      </c>
      <c r="J13" s="30">
        <f t="shared" si="2"/>
        <v>9.155548975162189</v>
      </c>
      <c r="K13" s="31">
        <f t="shared" si="3"/>
        <v>9.569047308363942</v>
      </c>
      <c r="L13" s="84">
        <v>53770326</v>
      </c>
      <c r="M13" s="85">
        <v>43509770</v>
      </c>
      <c r="N13" s="32">
        <f t="shared" si="4"/>
        <v>45.31099179127164</v>
      </c>
      <c r="O13" s="31">
        <f t="shared" si="5"/>
        <v>61.68723024736743</v>
      </c>
      <c r="P13" s="6"/>
      <c r="Q13" s="33"/>
    </row>
    <row r="14" spans="1:17" ht="13.5">
      <c r="A14" s="3"/>
      <c r="B14" s="29" t="s">
        <v>21</v>
      </c>
      <c r="C14" s="63">
        <v>111176598</v>
      </c>
      <c r="D14" s="64">
        <v>81023160</v>
      </c>
      <c r="E14" s="65">
        <f t="shared" si="0"/>
        <v>-30153438</v>
      </c>
      <c r="F14" s="63">
        <v>117310232</v>
      </c>
      <c r="G14" s="64">
        <v>80096900</v>
      </c>
      <c r="H14" s="65">
        <f t="shared" si="1"/>
        <v>-37213332</v>
      </c>
      <c r="I14" s="65">
        <v>85303100</v>
      </c>
      <c r="J14" s="30">
        <f t="shared" si="2"/>
        <v>-27.12210891720216</v>
      </c>
      <c r="K14" s="31">
        <f t="shared" si="3"/>
        <v>-31.722153614017234</v>
      </c>
      <c r="L14" s="84">
        <v>53770326</v>
      </c>
      <c r="M14" s="85">
        <v>43509770</v>
      </c>
      <c r="N14" s="32">
        <f t="shared" si="4"/>
        <v>-56.07821310214857</v>
      </c>
      <c r="O14" s="31">
        <f t="shared" si="5"/>
        <v>-85.5286801102373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53770326</v>
      </c>
      <c r="M15" s="85">
        <v>43509770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185854345</v>
      </c>
      <c r="D16" s="64">
        <v>195794700</v>
      </c>
      <c r="E16" s="65">
        <f t="shared" si="0"/>
        <v>9940355</v>
      </c>
      <c r="F16" s="63">
        <v>194849695</v>
      </c>
      <c r="G16" s="64">
        <v>209355840</v>
      </c>
      <c r="H16" s="65">
        <f t="shared" si="1"/>
        <v>14506145</v>
      </c>
      <c r="I16" s="65">
        <v>222887378</v>
      </c>
      <c r="J16" s="30">
        <f t="shared" si="2"/>
        <v>5.348465218824989</v>
      </c>
      <c r="K16" s="31">
        <f t="shared" si="3"/>
        <v>7.444787121683715</v>
      </c>
      <c r="L16" s="84">
        <v>53770326</v>
      </c>
      <c r="M16" s="85">
        <v>43509770</v>
      </c>
      <c r="N16" s="32">
        <f t="shared" si="4"/>
        <v>18.486692827564408</v>
      </c>
      <c r="O16" s="31">
        <f t="shared" si="5"/>
        <v>33.339971689117185</v>
      </c>
      <c r="P16" s="6"/>
      <c r="Q16" s="33"/>
    </row>
    <row r="17" spans="1:17" ht="13.5">
      <c r="A17" s="3"/>
      <c r="B17" s="29" t="s">
        <v>23</v>
      </c>
      <c r="C17" s="63">
        <v>347998283</v>
      </c>
      <c r="D17" s="64">
        <v>397617824</v>
      </c>
      <c r="E17" s="65">
        <f t="shared" si="0"/>
        <v>49619541</v>
      </c>
      <c r="F17" s="63">
        <v>325573692</v>
      </c>
      <c r="G17" s="64">
        <v>364950677</v>
      </c>
      <c r="H17" s="65">
        <f t="shared" si="1"/>
        <v>39376985</v>
      </c>
      <c r="I17" s="65">
        <v>374878167</v>
      </c>
      <c r="J17" s="42">
        <f t="shared" si="2"/>
        <v>14.258559143523131</v>
      </c>
      <c r="K17" s="31">
        <f t="shared" si="3"/>
        <v>12.094645841347647</v>
      </c>
      <c r="L17" s="88">
        <v>53770326</v>
      </c>
      <c r="M17" s="85">
        <v>43509770</v>
      </c>
      <c r="N17" s="32">
        <f t="shared" si="4"/>
        <v>92.28052848331252</v>
      </c>
      <c r="O17" s="31">
        <f t="shared" si="5"/>
        <v>90.5014781737527</v>
      </c>
      <c r="P17" s="6"/>
      <c r="Q17" s="33"/>
    </row>
    <row r="18" spans="1:17" ht="13.5">
      <c r="A18" s="3"/>
      <c r="B18" s="34" t="s">
        <v>24</v>
      </c>
      <c r="C18" s="66">
        <v>911139626</v>
      </c>
      <c r="D18" s="67">
        <v>964909952</v>
      </c>
      <c r="E18" s="68">
        <f t="shared" si="0"/>
        <v>53770326</v>
      </c>
      <c r="F18" s="66">
        <v>918221019</v>
      </c>
      <c r="G18" s="67">
        <v>961730789</v>
      </c>
      <c r="H18" s="68">
        <f t="shared" si="1"/>
        <v>43509770</v>
      </c>
      <c r="I18" s="68">
        <v>1011577504</v>
      </c>
      <c r="J18" s="43">
        <f t="shared" si="2"/>
        <v>5.901436450092447</v>
      </c>
      <c r="K18" s="36">
        <f t="shared" si="3"/>
        <v>4.738485517069176</v>
      </c>
      <c r="L18" s="89">
        <v>53770326</v>
      </c>
      <c r="M18" s="87">
        <v>43509770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42802585</v>
      </c>
      <c r="D19" s="73">
        <v>2043291</v>
      </c>
      <c r="E19" s="74">
        <f t="shared" si="0"/>
        <v>-40759294</v>
      </c>
      <c r="F19" s="75">
        <v>58752063</v>
      </c>
      <c r="G19" s="76">
        <v>57329222</v>
      </c>
      <c r="H19" s="77">
        <f t="shared" si="1"/>
        <v>-1422841</v>
      </c>
      <c r="I19" s="77">
        <v>77670270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45372540</v>
      </c>
      <c r="D22" s="64">
        <v>71367058</v>
      </c>
      <c r="E22" s="65">
        <f t="shared" si="0"/>
        <v>25994518</v>
      </c>
      <c r="F22" s="63">
        <v>50324420</v>
      </c>
      <c r="G22" s="64">
        <v>52063025</v>
      </c>
      <c r="H22" s="65">
        <f t="shared" si="1"/>
        <v>1738605</v>
      </c>
      <c r="I22" s="65">
        <v>33522027</v>
      </c>
      <c r="J22" s="30">
        <f t="shared" si="2"/>
        <v>57.29129998012014</v>
      </c>
      <c r="K22" s="31">
        <f t="shared" si="3"/>
        <v>3.4547939151608706</v>
      </c>
      <c r="L22" s="84">
        <v>93116018</v>
      </c>
      <c r="M22" s="85">
        <v>78582675</v>
      </c>
      <c r="N22" s="32">
        <f t="shared" si="4"/>
        <v>27.91626892808067</v>
      </c>
      <c r="O22" s="31">
        <f t="shared" si="5"/>
        <v>2.2124533174774212</v>
      </c>
      <c r="P22" s="6"/>
      <c r="Q22" s="33"/>
    </row>
    <row r="23" spans="1:17" ht="13.5">
      <c r="A23" s="7"/>
      <c r="B23" s="29" t="s">
        <v>28</v>
      </c>
      <c r="C23" s="63">
        <v>46030000</v>
      </c>
      <c r="D23" s="64">
        <v>92690000</v>
      </c>
      <c r="E23" s="65">
        <f t="shared" si="0"/>
        <v>46660000</v>
      </c>
      <c r="F23" s="63">
        <v>34930000</v>
      </c>
      <c r="G23" s="64">
        <v>96906250</v>
      </c>
      <c r="H23" s="65">
        <f t="shared" si="1"/>
        <v>61976250</v>
      </c>
      <c r="I23" s="65">
        <v>59710000</v>
      </c>
      <c r="J23" s="30">
        <f t="shared" si="2"/>
        <v>101.36867260482293</v>
      </c>
      <c r="K23" s="31">
        <f t="shared" si="3"/>
        <v>177.42985971943887</v>
      </c>
      <c r="L23" s="84">
        <v>93116018</v>
      </c>
      <c r="M23" s="85">
        <v>78582675</v>
      </c>
      <c r="N23" s="32">
        <f t="shared" si="4"/>
        <v>50.10953110129773</v>
      </c>
      <c r="O23" s="31">
        <f t="shared" si="5"/>
        <v>78.8675748184953</v>
      </c>
      <c r="P23" s="6"/>
      <c r="Q23" s="33"/>
    </row>
    <row r="24" spans="1:17" ht="13.5">
      <c r="A24" s="7"/>
      <c r="B24" s="29" t="s">
        <v>29</v>
      </c>
      <c r="C24" s="63">
        <v>33056700</v>
      </c>
      <c r="D24" s="64">
        <v>53518200</v>
      </c>
      <c r="E24" s="65">
        <f t="shared" si="0"/>
        <v>20461500</v>
      </c>
      <c r="F24" s="63">
        <v>28659180</v>
      </c>
      <c r="G24" s="64">
        <v>43527000</v>
      </c>
      <c r="H24" s="65">
        <f t="shared" si="1"/>
        <v>14867820</v>
      </c>
      <c r="I24" s="65">
        <v>58592500</v>
      </c>
      <c r="J24" s="30">
        <f t="shared" si="2"/>
        <v>61.89819310457487</v>
      </c>
      <c r="K24" s="31">
        <f t="shared" si="3"/>
        <v>51.878036985007945</v>
      </c>
      <c r="L24" s="84">
        <v>93116018</v>
      </c>
      <c r="M24" s="85">
        <v>78582675</v>
      </c>
      <c r="N24" s="32">
        <f t="shared" si="4"/>
        <v>21.974199970621598</v>
      </c>
      <c r="O24" s="31">
        <f t="shared" si="5"/>
        <v>18.91997186402728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93116018</v>
      </c>
      <c r="M25" s="85">
        <v>78582675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124459240</v>
      </c>
      <c r="D26" s="67">
        <v>217575258</v>
      </c>
      <c r="E26" s="68">
        <f t="shared" si="0"/>
        <v>93116018</v>
      </c>
      <c r="F26" s="66">
        <v>113913600</v>
      </c>
      <c r="G26" s="67">
        <v>192496275</v>
      </c>
      <c r="H26" s="68">
        <f t="shared" si="1"/>
        <v>78582675</v>
      </c>
      <c r="I26" s="68">
        <v>151824527</v>
      </c>
      <c r="J26" s="43">
        <f t="shared" si="2"/>
        <v>74.81647646249488</v>
      </c>
      <c r="K26" s="36">
        <f t="shared" si="3"/>
        <v>68.98445400724759</v>
      </c>
      <c r="L26" s="89">
        <v>93116018</v>
      </c>
      <c r="M26" s="87">
        <v>78582675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54159130</v>
      </c>
      <c r="D28" s="64">
        <v>64430610</v>
      </c>
      <c r="E28" s="65">
        <f t="shared" si="0"/>
        <v>10271480</v>
      </c>
      <c r="F28" s="63">
        <v>76814410</v>
      </c>
      <c r="G28" s="64">
        <v>49017475</v>
      </c>
      <c r="H28" s="65">
        <f t="shared" si="1"/>
        <v>-27796935</v>
      </c>
      <c r="I28" s="65">
        <v>28205051</v>
      </c>
      <c r="J28" s="30">
        <f t="shared" si="2"/>
        <v>18.965371120252485</v>
      </c>
      <c r="K28" s="31">
        <f t="shared" si="3"/>
        <v>-36.187135981386824</v>
      </c>
      <c r="L28" s="84">
        <v>93116018</v>
      </c>
      <c r="M28" s="85">
        <v>78582675</v>
      </c>
      <c r="N28" s="32">
        <f t="shared" si="4"/>
        <v>11.030841116938655</v>
      </c>
      <c r="O28" s="31">
        <f t="shared" si="5"/>
        <v>-35.372854131015515</v>
      </c>
      <c r="P28" s="6"/>
      <c r="Q28" s="33"/>
    </row>
    <row r="29" spans="1:17" ht="13.5">
      <c r="A29" s="7"/>
      <c r="B29" s="29" t="s">
        <v>33</v>
      </c>
      <c r="C29" s="63">
        <v>32342000</v>
      </c>
      <c r="D29" s="64">
        <v>34557480</v>
      </c>
      <c r="E29" s="65">
        <f t="shared" si="0"/>
        <v>2215480</v>
      </c>
      <c r="F29" s="63">
        <v>19831000</v>
      </c>
      <c r="G29" s="64">
        <v>23526800</v>
      </c>
      <c r="H29" s="65">
        <f t="shared" si="1"/>
        <v>3695800</v>
      </c>
      <c r="I29" s="65">
        <v>40171976</v>
      </c>
      <c r="J29" s="30">
        <f t="shared" si="2"/>
        <v>6.850163873600891</v>
      </c>
      <c r="K29" s="31">
        <f t="shared" si="3"/>
        <v>18.636478241137613</v>
      </c>
      <c r="L29" s="84">
        <v>93116018</v>
      </c>
      <c r="M29" s="85">
        <v>78582675</v>
      </c>
      <c r="N29" s="32">
        <f t="shared" si="4"/>
        <v>2.379268409007782</v>
      </c>
      <c r="O29" s="31">
        <f t="shared" si="5"/>
        <v>4.703072273882252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6000000</v>
      </c>
      <c r="E30" s="65">
        <f t="shared" si="0"/>
        <v>6000000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93116018</v>
      </c>
      <c r="M30" s="85">
        <v>78582675</v>
      </c>
      <c r="N30" s="32">
        <f t="shared" si="4"/>
        <v>6.443574509382478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26243040</v>
      </c>
      <c r="D31" s="64">
        <v>37399200</v>
      </c>
      <c r="E31" s="65">
        <f t="shared" si="0"/>
        <v>11156160</v>
      </c>
      <c r="F31" s="63">
        <v>12838280</v>
      </c>
      <c r="G31" s="64">
        <v>61034000</v>
      </c>
      <c r="H31" s="65">
        <f t="shared" si="1"/>
        <v>48195720</v>
      </c>
      <c r="I31" s="65">
        <v>42409500</v>
      </c>
      <c r="J31" s="30">
        <f t="shared" si="2"/>
        <v>42.5109286119291</v>
      </c>
      <c r="K31" s="31">
        <f t="shared" si="3"/>
        <v>375.4063628461133</v>
      </c>
      <c r="L31" s="84">
        <v>93116018</v>
      </c>
      <c r="M31" s="85">
        <v>78582675</v>
      </c>
      <c r="N31" s="32">
        <f t="shared" si="4"/>
        <v>11.980924699765405</v>
      </c>
      <c r="O31" s="31">
        <f t="shared" si="5"/>
        <v>61.331228543696184</v>
      </c>
      <c r="P31" s="6"/>
      <c r="Q31" s="33"/>
    </row>
    <row r="32" spans="1:17" ht="13.5">
      <c r="A32" s="7"/>
      <c r="B32" s="29" t="s">
        <v>36</v>
      </c>
      <c r="C32" s="63">
        <v>11715070</v>
      </c>
      <c r="D32" s="64">
        <v>75187968</v>
      </c>
      <c r="E32" s="65">
        <f t="shared" si="0"/>
        <v>63472898</v>
      </c>
      <c r="F32" s="63">
        <v>4429910</v>
      </c>
      <c r="G32" s="64">
        <v>58918000</v>
      </c>
      <c r="H32" s="65">
        <f t="shared" si="1"/>
        <v>54488090</v>
      </c>
      <c r="I32" s="65">
        <v>41038000</v>
      </c>
      <c r="J32" s="30">
        <f t="shared" si="2"/>
        <v>541.8055376536377</v>
      </c>
      <c r="K32" s="31">
        <f t="shared" si="3"/>
        <v>1230.004447042942</v>
      </c>
      <c r="L32" s="84">
        <v>93116018</v>
      </c>
      <c r="M32" s="85">
        <v>78582675</v>
      </c>
      <c r="N32" s="32">
        <f t="shared" si="4"/>
        <v>68.16539126490568</v>
      </c>
      <c r="O32" s="31">
        <f t="shared" si="5"/>
        <v>69.33855331343709</v>
      </c>
      <c r="P32" s="6"/>
      <c r="Q32" s="33"/>
    </row>
    <row r="33" spans="1:17" ht="14.25" thickBot="1">
      <c r="A33" s="7"/>
      <c r="B33" s="57" t="s">
        <v>37</v>
      </c>
      <c r="C33" s="81">
        <v>124459240</v>
      </c>
      <c r="D33" s="82">
        <v>217575258</v>
      </c>
      <c r="E33" s="83">
        <f t="shared" si="0"/>
        <v>93116018</v>
      </c>
      <c r="F33" s="81">
        <v>113913600</v>
      </c>
      <c r="G33" s="82">
        <v>192496275</v>
      </c>
      <c r="H33" s="83">
        <f t="shared" si="1"/>
        <v>78582675</v>
      </c>
      <c r="I33" s="83">
        <v>151824527</v>
      </c>
      <c r="J33" s="58">
        <f t="shared" si="2"/>
        <v>74.81647646249488</v>
      </c>
      <c r="K33" s="59">
        <f t="shared" si="3"/>
        <v>68.98445400724759</v>
      </c>
      <c r="L33" s="96">
        <v>93116018</v>
      </c>
      <c r="M33" s="97">
        <v>78582675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0</v>
      </c>
      <c r="D8" s="64">
        <v>5800000</v>
      </c>
      <c r="E8" s="65">
        <f>($D8-$C8)</f>
        <v>5800000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181259</v>
      </c>
      <c r="M8" s="85">
        <v>-2376492</v>
      </c>
      <c r="N8" s="32">
        <f>IF($L8=0,0,($E8/$L8)*100)</f>
        <v>3199.8411113379198</v>
      </c>
      <c r="O8" s="31">
        <f>IF($M8=0,0,($H8/$M8)*100)</f>
        <v>0</v>
      </c>
      <c r="P8" s="6"/>
      <c r="Q8" s="33"/>
    </row>
    <row r="9" spans="1:17" ht="13.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181259</v>
      </c>
      <c r="M9" s="85">
        <v>-2376492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3.5">
      <c r="A10" s="3"/>
      <c r="B10" s="29" t="s">
        <v>17</v>
      </c>
      <c r="C10" s="63">
        <v>412891686</v>
      </c>
      <c r="D10" s="64">
        <v>407272945</v>
      </c>
      <c r="E10" s="65">
        <f aca="true" t="shared" si="0" ref="E10:E33">($D10-$C10)</f>
        <v>-5618741</v>
      </c>
      <c r="F10" s="63">
        <v>433853593</v>
      </c>
      <c r="G10" s="64">
        <v>431477101</v>
      </c>
      <c r="H10" s="65">
        <f aca="true" t="shared" si="1" ref="H10:H33">($G10-$F10)</f>
        <v>-2376492</v>
      </c>
      <c r="I10" s="65">
        <v>456369654</v>
      </c>
      <c r="J10" s="30">
        <f aca="true" t="shared" si="2" ref="J10:J33">IF($C10=0,0,($E10/$C10)*100)</f>
        <v>-1.360826868284289</v>
      </c>
      <c r="K10" s="31">
        <f aca="true" t="shared" si="3" ref="K10:K33">IF($F10=0,0,($H10/$F10)*100)</f>
        <v>-0.5477635862289608</v>
      </c>
      <c r="L10" s="84">
        <v>181259</v>
      </c>
      <c r="M10" s="85">
        <v>-2376492</v>
      </c>
      <c r="N10" s="32">
        <f aca="true" t="shared" si="4" ref="N10:N33">IF($L10=0,0,($E10/$L10)*100)</f>
        <v>-3099.8411113379198</v>
      </c>
      <c r="O10" s="31">
        <f aca="true" t="shared" si="5" ref="O10:O33">IF($M10=0,0,($H10/$M10)*100)</f>
        <v>100</v>
      </c>
      <c r="P10" s="6"/>
      <c r="Q10" s="33"/>
    </row>
    <row r="11" spans="1:17" ht="13.5">
      <c r="A11" s="7"/>
      <c r="B11" s="34" t="s">
        <v>18</v>
      </c>
      <c r="C11" s="66">
        <v>412891686</v>
      </c>
      <c r="D11" s="67">
        <v>413072945</v>
      </c>
      <c r="E11" s="68">
        <f t="shared" si="0"/>
        <v>181259</v>
      </c>
      <c r="F11" s="66">
        <v>433853593</v>
      </c>
      <c r="G11" s="67">
        <v>431477101</v>
      </c>
      <c r="H11" s="68">
        <f t="shared" si="1"/>
        <v>-2376492</v>
      </c>
      <c r="I11" s="68">
        <v>456369654</v>
      </c>
      <c r="J11" s="35">
        <f t="shared" si="2"/>
        <v>0.04389989097528111</v>
      </c>
      <c r="K11" s="36">
        <f t="shared" si="3"/>
        <v>-0.5477635862289608</v>
      </c>
      <c r="L11" s="86">
        <v>181259</v>
      </c>
      <c r="M11" s="87">
        <v>-2376492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141466459</v>
      </c>
      <c r="D13" s="64">
        <v>144963803</v>
      </c>
      <c r="E13" s="65">
        <f t="shared" si="0"/>
        <v>3497344</v>
      </c>
      <c r="F13" s="63">
        <v>152156389</v>
      </c>
      <c r="G13" s="64">
        <v>157655021</v>
      </c>
      <c r="H13" s="65">
        <f t="shared" si="1"/>
        <v>5498632</v>
      </c>
      <c r="I13" s="65">
        <v>168273416</v>
      </c>
      <c r="J13" s="30">
        <f t="shared" si="2"/>
        <v>2.472207210615203</v>
      </c>
      <c r="K13" s="31">
        <f t="shared" si="3"/>
        <v>3.6138029011716357</v>
      </c>
      <c r="L13" s="84">
        <v>8614875</v>
      </c>
      <c r="M13" s="85">
        <v>1956320</v>
      </c>
      <c r="N13" s="32">
        <f t="shared" si="4"/>
        <v>40.59657278834574</v>
      </c>
      <c r="O13" s="31">
        <f t="shared" si="5"/>
        <v>281.07017256890487</v>
      </c>
      <c r="P13" s="6"/>
      <c r="Q13" s="33"/>
    </row>
    <row r="14" spans="1:17" ht="13.5">
      <c r="A14" s="3"/>
      <c r="B14" s="29" t="s">
        <v>21</v>
      </c>
      <c r="C14" s="63">
        <v>1688630</v>
      </c>
      <c r="D14" s="64">
        <v>1720642</v>
      </c>
      <c r="E14" s="65">
        <f t="shared" si="0"/>
        <v>32012</v>
      </c>
      <c r="F14" s="63">
        <v>1781504</v>
      </c>
      <c r="G14" s="64">
        <v>1841087</v>
      </c>
      <c r="H14" s="65">
        <f t="shared" si="1"/>
        <v>59583</v>
      </c>
      <c r="I14" s="65">
        <v>1969963</v>
      </c>
      <c r="J14" s="30">
        <f t="shared" si="2"/>
        <v>1.8957379650959654</v>
      </c>
      <c r="K14" s="31">
        <f t="shared" si="3"/>
        <v>3.344533607558557</v>
      </c>
      <c r="L14" s="84">
        <v>8614875</v>
      </c>
      <c r="M14" s="85">
        <v>1956320</v>
      </c>
      <c r="N14" s="32">
        <f t="shared" si="4"/>
        <v>0.3715898373452894</v>
      </c>
      <c r="O14" s="31">
        <f t="shared" si="5"/>
        <v>3.045667375480494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8614875</v>
      </c>
      <c r="M15" s="85">
        <v>1956320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8614875</v>
      </c>
      <c r="M16" s="85">
        <v>1956320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3.5">
      <c r="A17" s="3"/>
      <c r="B17" s="29" t="s">
        <v>23</v>
      </c>
      <c r="C17" s="63">
        <v>266887697</v>
      </c>
      <c r="D17" s="64">
        <v>271973216</v>
      </c>
      <c r="E17" s="65">
        <f t="shared" si="0"/>
        <v>5085519</v>
      </c>
      <c r="F17" s="63">
        <v>278891842</v>
      </c>
      <c r="G17" s="64">
        <v>275289947</v>
      </c>
      <c r="H17" s="65">
        <f t="shared" si="1"/>
        <v>-3601895</v>
      </c>
      <c r="I17" s="65">
        <v>289814803</v>
      </c>
      <c r="J17" s="42">
        <f t="shared" si="2"/>
        <v>1.905490233219705</v>
      </c>
      <c r="K17" s="31">
        <f t="shared" si="3"/>
        <v>-1.2915024599392908</v>
      </c>
      <c r="L17" s="88">
        <v>8614875</v>
      </c>
      <c r="M17" s="85">
        <v>1956320</v>
      </c>
      <c r="N17" s="32">
        <f t="shared" si="4"/>
        <v>59.03183737430897</v>
      </c>
      <c r="O17" s="31">
        <f t="shared" si="5"/>
        <v>-184.11583994438539</v>
      </c>
      <c r="P17" s="6"/>
      <c r="Q17" s="33"/>
    </row>
    <row r="18" spans="1:17" ht="13.5">
      <c r="A18" s="3"/>
      <c r="B18" s="34" t="s">
        <v>24</v>
      </c>
      <c r="C18" s="66">
        <v>410042786</v>
      </c>
      <c r="D18" s="67">
        <v>418657661</v>
      </c>
      <c r="E18" s="68">
        <f t="shared" si="0"/>
        <v>8614875</v>
      </c>
      <c r="F18" s="66">
        <v>432829735</v>
      </c>
      <c r="G18" s="67">
        <v>434786055</v>
      </c>
      <c r="H18" s="68">
        <f t="shared" si="1"/>
        <v>1956320</v>
      </c>
      <c r="I18" s="68">
        <v>460058182</v>
      </c>
      <c r="J18" s="43">
        <f t="shared" si="2"/>
        <v>2.1009697753833914</v>
      </c>
      <c r="K18" s="36">
        <f t="shared" si="3"/>
        <v>0.4519837344354357</v>
      </c>
      <c r="L18" s="89">
        <v>8614875</v>
      </c>
      <c r="M18" s="87">
        <v>1956320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2848900</v>
      </c>
      <c r="D19" s="73">
        <v>-5584716</v>
      </c>
      <c r="E19" s="74">
        <f t="shared" si="0"/>
        <v>-8433616</v>
      </c>
      <c r="F19" s="75">
        <v>1023858</v>
      </c>
      <c r="G19" s="76">
        <v>-3308954</v>
      </c>
      <c r="H19" s="77">
        <f t="shared" si="1"/>
        <v>-4332812</v>
      </c>
      <c r="I19" s="77">
        <v>-3688528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-2820000</v>
      </c>
      <c r="M22" s="85">
        <v>-1010000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2820000</v>
      </c>
      <c r="D23" s="64">
        <v>0</v>
      </c>
      <c r="E23" s="65">
        <f t="shared" si="0"/>
        <v>-2820000</v>
      </c>
      <c r="F23" s="63">
        <v>1010000</v>
      </c>
      <c r="G23" s="64">
        <v>0</v>
      </c>
      <c r="H23" s="65">
        <f t="shared" si="1"/>
        <v>-1010000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-2820000</v>
      </c>
      <c r="M23" s="85">
        <v>-1010000</v>
      </c>
      <c r="N23" s="32">
        <f t="shared" si="4"/>
        <v>100</v>
      </c>
      <c r="O23" s="31">
        <f t="shared" si="5"/>
        <v>100</v>
      </c>
      <c r="P23" s="6"/>
      <c r="Q23" s="33"/>
    </row>
    <row r="24" spans="1:17" ht="13.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-2820000</v>
      </c>
      <c r="M24" s="85">
        <v>-1010000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-2820000</v>
      </c>
      <c r="M25" s="85">
        <v>-1010000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2820000</v>
      </c>
      <c r="D26" s="67">
        <v>0</v>
      </c>
      <c r="E26" s="68">
        <f t="shared" si="0"/>
        <v>-2820000</v>
      </c>
      <c r="F26" s="66">
        <v>1010000</v>
      </c>
      <c r="G26" s="67">
        <v>0</v>
      </c>
      <c r="H26" s="68">
        <f t="shared" si="1"/>
        <v>-1010000</v>
      </c>
      <c r="I26" s="68">
        <v>0</v>
      </c>
      <c r="J26" s="43">
        <f t="shared" si="2"/>
        <v>-100</v>
      </c>
      <c r="K26" s="36">
        <f t="shared" si="3"/>
        <v>-100</v>
      </c>
      <c r="L26" s="89">
        <v>-2820000</v>
      </c>
      <c r="M26" s="87">
        <v>-1010000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3595111</v>
      </c>
      <c r="M28" s="85">
        <v>8525807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3.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3595111</v>
      </c>
      <c r="M29" s="85">
        <v>8525807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3595111</v>
      </c>
      <c r="M30" s="85">
        <v>8525807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3595111</v>
      </c>
      <c r="M31" s="85">
        <v>8525807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3.5">
      <c r="A32" s="7"/>
      <c r="B32" s="29" t="s">
        <v>36</v>
      </c>
      <c r="C32" s="63">
        <v>2820000</v>
      </c>
      <c r="D32" s="64">
        <v>6415111</v>
      </c>
      <c r="E32" s="65">
        <f t="shared" si="0"/>
        <v>3595111</v>
      </c>
      <c r="F32" s="63">
        <v>1010000</v>
      </c>
      <c r="G32" s="64">
        <v>9535807</v>
      </c>
      <c r="H32" s="65">
        <f t="shared" si="1"/>
        <v>8525807</v>
      </c>
      <c r="I32" s="65">
        <v>12144760</v>
      </c>
      <c r="J32" s="30">
        <f t="shared" si="2"/>
        <v>127.48620567375886</v>
      </c>
      <c r="K32" s="31">
        <f t="shared" si="3"/>
        <v>844.1393069306931</v>
      </c>
      <c r="L32" s="84">
        <v>3595111</v>
      </c>
      <c r="M32" s="85">
        <v>8525807</v>
      </c>
      <c r="N32" s="32">
        <f t="shared" si="4"/>
        <v>100</v>
      </c>
      <c r="O32" s="31">
        <f t="shared" si="5"/>
        <v>100</v>
      </c>
      <c r="P32" s="6"/>
      <c r="Q32" s="33"/>
    </row>
    <row r="33" spans="1:17" ht="14.25" thickBot="1">
      <c r="A33" s="7"/>
      <c r="B33" s="57" t="s">
        <v>37</v>
      </c>
      <c r="C33" s="81">
        <v>2820000</v>
      </c>
      <c r="D33" s="82">
        <v>6415111</v>
      </c>
      <c r="E33" s="83">
        <f t="shared" si="0"/>
        <v>3595111</v>
      </c>
      <c r="F33" s="81">
        <v>1010000</v>
      </c>
      <c r="G33" s="82">
        <v>9535807</v>
      </c>
      <c r="H33" s="83">
        <f t="shared" si="1"/>
        <v>8525807</v>
      </c>
      <c r="I33" s="83">
        <v>12144760</v>
      </c>
      <c r="J33" s="58">
        <f t="shared" si="2"/>
        <v>127.48620567375886</v>
      </c>
      <c r="K33" s="59">
        <f t="shared" si="3"/>
        <v>844.1393069306931</v>
      </c>
      <c r="L33" s="96">
        <v>3595111</v>
      </c>
      <c r="M33" s="97">
        <v>8525807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4260720</v>
      </c>
      <c r="D8" s="64">
        <v>4272800</v>
      </c>
      <c r="E8" s="65">
        <f>($D8-$C8)</f>
        <v>12080</v>
      </c>
      <c r="F8" s="63">
        <v>4656000</v>
      </c>
      <c r="G8" s="64">
        <v>4503500</v>
      </c>
      <c r="H8" s="65">
        <f>($G8-$F8)</f>
        <v>-152500</v>
      </c>
      <c r="I8" s="65">
        <v>4746700</v>
      </c>
      <c r="J8" s="30">
        <f>IF($C8=0,0,($E8/$C8)*100)</f>
        <v>0.28352015621772847</v>
      </c>
      <c r="K8" s="31">
        <f>IF($F8=0,0,($H8/$F8)*100)</f>
        <v>-3.275343642611684</v>
      </c>
      <c r="L8" s="84">
        <v>-2175150</v>
      </c>
      <c r="M8" s="85">
        <v>-3750480</v>
      </c>
      <c r="N8" s="32">
        <f>IF($L8=0,0,($E8/$L8)*100)</f>
        <v>-0.5553639978852033</v>
      </c>
      <c r="O8" s="31">
        <f>IF($M8=0,0,($H8/$M8)*100)</f>
        <v>4.066146199953073</v>
      </c>
      <c r="P8" s="6"/>
      <c r="Q8" s="33"/>
    </row>
    <row r="9" spans="1:17" ht="13.5">
      <c r="A9" s="3"/>
      <c r="B9" s="29" t="s">
        <v>16</v>
      </c>
      <c r="C9" s="63">
        <v>19754640</v>
      </c>
      <c r="D9" s="64">
        <v>20928100</v>
      </c>
      <c r="E9" s="65">
        <f>($D9-$C9)</f>
        <v>1173460</v>
      </c>
      <c r="F9" s="63">
        <v>21041640</v>
      </c>
      <c r="G9" s="64">
        <v>22058200</v>
      </c>
      <c r="H9" s="65">
        <f>($G9-$F9)</f>
        <v>1016560</v>
      </c>
      <c r="I9" s="65">
        <v>23249500</v>
      </c>
      <c r="J9" s="30">
        <f>IF($C9=0,0,($E9/$C9)*100)</f>
        <v>5.94017405531055</v>
      </c>
      <c r="K9" s="31">
        <f>IF($F9=0,0,($H9/$F9)*100)</f>
        <v>4.831182360310319</v>
      </c>
      <c r="L9" s="84">
        <v>-2175150</v>
      </c>
      <c r="M9" s="85">
        <v>-3750480</v>
      </c>
      <c r="N9" s="32">
        <f>IF($L9=0,0,($E9/$L9)*100)</f>
        <v>-53.94846332436843</v>
      </c>
      <c r="O9" s="31">
        <f>IF($M9=0,0,($H9/$M9)*100)</f>
        <v>-27.10479725261833</v>
      </c>
      <c r="P9" s="6"/>
      <c r="Q9" s="33"/>
    </row>
    <row r="10" spans="1:17" ht="13.5">
      <c r="A10" s="3"/>
      <c r="B10" s="29" t="s">
        <v>17</v>
      </c>
      <c r="C10" s="63">
        <v>60735090</v>
      </c>
      <c r="D10" s="64">
        <v>57374400</v>
      </c>
      <c r="E10" s="65">
        <f aca="true" t="shared" si="0" ref="E10:E33">($D10-$C10)</f>
        <v>-3360690</v>
      </c>
      <c r="F10" s="63">
        <v>63228440</v>
      </c>
      <c r="G10" s="64">
        <v>58613900</v>
      </c>
      <c r="H10" s="65">
        <f aca="true" t="shared" si="1" ref="H10:H33">($G10-$F10)</f>
        <v>-4614540</v>
      </c>
      <c r="I10" s="65">
        <v>61897100</v>
      </c>
      <c r="J10" s="30">
        <f aca="true" t="shared" si="2" ref="J10:J33">IF($C10=0,0,($E10/$C10)*100)</f>
        <v>-5.53335806368279</v>
      </c>
      <c r="K10" s="31">
        <f aca="true" t="shared" si="3" ref="K10:K33">IF($F10=0,0,($H10/$F10)*100)</f>
        <v>-7.2982031503544915</v>
      </c>
      <c r="L10" s="84">
        <v>-2175150</v>
      </c>
      <c r="M10" s="85">
        <v>-3750480</v>
      </c>
      <c r="N10" s="32">
        <f aca="true" t="shared" si="4" ref="N10:N33">IF($L10=0,0,($E10/$L10)*100)</f>
        <v>154.50382732225364</v>
      </c>
      <c r="O10" s="31">
        <f aca="true" t="shared" si="5" ref="O10:O33">IF($M10=0,0,($H10/$M10)*100)</f>
        <v>123.03865105266524</v>
      </c>
      <c r="P10" s="6"/>
      <c r="Q10" s="33"/>
    </row>
    <row r="11" spans="1:17" ht="13.5">
      <c r="A11" s="7"/>
      <c r="B11" s="34" t="s">
        <v>18</v>
      </c>
      <c r="C11" s="66">
        <v>84750450</v>
      </c>
      <c r="D11" s="67">
        <v>82575300</v>
      </c>
      <c r="E11" s="68">
        <f t="shared" si="0"/>
        <v>-2175150</v>
      </c>
      <c r="F11" s="66">
        <v>88926080</v>
      </c>
      <c r="G11" s="67">
        <v>85175600</v>
      </c>
      <c r="H11" s="68">
        <f t="shared" si="1"/>
        <v>-3750480</v>
      </c>
      <c r="I11" s="68">
        <v>89893300</v>
      </c>
      <c r="J11" s="35">
        <f t="shared" si="2"/>
        <v>-2.566535044946664</v>
      </c>
      <c r="K11" s="36">
        <f t="shared" si="3"/>
        <v>-4.217525387377921</v>
      </c>
      <c r="L11" s="86">
        <v>-2175150</v>
      </c>
      <c r="M11" s="87">
        <v>-3750480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26830080</v>
      </c>
      <c r="D13" s="64">
        <v>26868700</v>
      </c>
      <c r="E13" s="65">
        <f t="shared" si="0"/>
        <v>38620</v>
      </c>
      <c r="F13" s="63">
        <v>28722000</v>
      </c>
      <c r="G13" s="64">
        <v>27395400</v>
      </c>
      <c r="H13" s="65">
        <f t="shared" si="1"/>
        <v>-1326600</v>
      </c>
      <c r="I13" s="65">
        <v>29281400</v>
      </c>
      <c r="J13" s="30">
        <f t="shared" si="2"/>
        <v>0.1439429177997233</v>
      </c>
      <c r="K13" s="31">
        <f t="shared" si="3"/>
        <v>-4.618759139335701</v>
      </c>
      <c r="L13" s="84">
        <v>-1659605</v>
      </c>
      <c r="M13" s="85">
        <v>-3154240</v>
      </c>
      <c r="N13" s="32">
        <f t="shared" si="4"/>
        <v>-2.3270597521699443</v>
      </c>
      <c r="O13" s="31">
        <f t="shared" si="5"/>
        <v>42.057674748909406</v>
      </c>
      <c r="P13" s="6"/>
      <c r="Q13" s="33"/>
    </row>
    <row r="14" spans="1:17" ht="13.5">
      <c r="A14" s="3"/>
      <c r="B14" s="29" t="s">
        <v>21</v>
      </c>
      <c r="C14" s="63">
        <v>26946600</v>
      </c>
      <c r="D14" s="64">
        <v>26442400</v>
      </c>
      <c r="E14" s="65">
        <f t="shared" si="0"/>
        <v>-504200</v>
      </c>
      <c r="F14" s="63">
        <v>27774600</v>
      </c>
      <c r="G14" s="64">
        <v>27256300</v>
      </c>
      <c r="H14" s="65">
        <f t="shared" si="1"/>
        <v>-518300</v>
      </c>
      <c r="I14" s="65">
        <v>30194800</v>
      </c>
      <c r="J14" s="30">
        <f t="shared" si="2"/>
        <v>-1.8711080433152976</v>
      </c>
      <c r="K14" s="31">
        <f t="shared" si="3"/>
        <v>-1.8660934810942373</v>
      </c>
      <c r="L14" s="84">
        <v>-1659605</v>
      </c>
      <c r="M14" s="85">
        <v>-3154240</v>
      </c>
      <c r="N14" s="32">
        <f t="shared" si="4"/>
        <v>30.380723123875864</v>
      </c>
      <c r="O14" s="31">
        <f t="shared" si="5"/>
        <v>16.43185046160089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-1659605</v>
      </c>
      <c r="M15" s="85">
        <v>-3154240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8483520</v>
      </c>
      <c r="D16" s="64">
        <v>7923300</v>
      </c>
      <c r="E16" s="65">
        <f t="shared" si="0"/>
        <v>-560220</v>
      </c>
      <c r="F16" s="63">
        <v>8825280</v>
      </c>
      <c r="G16" s="64">
        <v>8351200</v>
      </c>
      <c r="H16" s="65">
        <f t="shared" si="1"/>
        <v>-474080</v>
      </c>
      <c r="I16" s="65">
        <v>8802200</v>
      </c>
      <c r="J16" s="30">
        <f t="shared" si="2"/>
        <v>-6.603626796424125</v>
      </c>
      <c r="K16" s="31">
        <f t="shared" si="3"/>
        <v>-5.371840893433409</v>
      </c>
      <c r="L16" s="84">
        <v>-1659605</v>
      </c>
      <c r="M16" s="85">
        <v>-3154240</v>
      </c>
      <c r="N16" s="32">
        <f t="shared" si="4"/>
        <v>33.756225125858265</v>
      </c>
      <c r="O16" s="31">
        <f t="shared" si="5"/>
        <v>15.02992796997058</v>
      </c>
      <c r="P16" s="6"/>
      <c r="Q16" s="33"/>
    </row>
    <row r="17" spans="1:17" ht="13.5">
      <c r="A17" s="3"/>
      <c r="B17" s="29" t="s">
        <v>23</v>
      </c>
      <c r="C17" s="63">
        <v>33451780</v>
      </c>
      <c r="D17" s="64">
        <v>32817975</v>
      </c>
      <c r="E17" s="65">
        <f t="shared" si="0"/>
        <v>-633805</v>
      </c>
      <c r="F17" s="63">
        <v>35353460</v>
      </c>
      <c r="G17" s="64">
        <v>34518200</v>
      </c>
      <c r="H17" s="65">
        <f t="shared" si="1"/>
        <v>-835260</v>
      </c>
      <c r="I17" s="65">
        <v>36435200</v>
      </c>
      <c r="J17" s="42">
        <f t="shared" si="2"/>
        <v>-1.8946824354339291</v>
      </c>
      <c r="K17" s="31">
        <f t="shared" si="3"/>
        <v>-2.3625976071366144</v>
      </c>
      <c r="L17" s="88">
        <v>-1659605</v>
      </c>
      <c r="M17" s="85">
        <v>-3154240</v>
      </c>
      <c r="N17" s="32">
        <f t="shared" si="4"/>
        <v>38.19011150243582</v>
      </c>
      <c r="O17" s="31">
        <f t="shared" si="5"/>
        <v>26.480546819519123</v>
      </c>
      <c r="P17" s="6"/>
      <c r="Q17" s="33"/>
    </row>
    <row r="18" spans="1:17" ht="13.5">
      <c r="A18" s="3"/>
      <c r="B18" s="34" t="s">
        <v>24</v>
      </c>
      <c r="C18" s="66">
        <v>95711980</v>
      </c>
      <c r="D18" s="67">
        <v>94052375</v>
      </c>
      <c r="E18" s="68">
        <f t="shared" si="0"/>
        <v>-1659605</v>
      </c>
      <c r="F18" s="66">
        <v>100675340</v>
      </c>
      <c r="G18" s="67">
        <v>97521100</v>
      </c>
      <c r="H18" s="68">
        <f t="shared" si="1"/>
        <v>-3154240</v>
      </c>
      <c r="I18" s="68">
        <v>104713600</v>
      </c>
      <c r="J18" s="43">
        <f t="shared" si="2"/>
        <v>-1.7339574419001678</v>
      </c>
      <c r="K18" s="36">
        <f t="shared" si="3"/>
        <v>-3.1330810504339985</v>
      </c>
      <c r="L18" s="89">
        <v>-1659605</v>
      </c>
      <c r="M18" s="87">
        <v>-3154240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-10961530</v>
      </c>
      <c r="D19" s="73">
        <v>-11477075</v>
      </c>
      <c r="E19" s="74">
        <f t="shared" si="0"/>
        <v>-515545</v>
      </c>
      <c r="F19" s="75">
        <v>-11749260</v>
      </c>
      <c r="G19" s="76">
        <v>-12345500</v>
      </c>
      <c r="H19" s="77">
        <f t="shared" si="1"/>
        <v>-596240</v>
      </c>
      <c r="I19" s="77">
        <v>-14820300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27614156</v>
      </c>
      <c r="M22" s="85">
        <v>28886910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27614156</v>
      </c>
      <c r="M23" s="85">
        <v>28886910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3.5">
      <c r="A24" s="7"/>
      <c r="B24" s="29" t="s">
        <v>29</v>
      </c>
      <c r="C24" s="63">
        <v>10769950</v>
      </c>
      <c r="D24" s="64">
        <v>38384106</v>
      </c>
      <c r="E24" s="65">
        <f t="shared" si="0"/>
        <v>27614156</v>
      </c>
      <c r="F24" s="63">
        <v>10227800</v>
      </c>
      <c r="G24" s="64">
        <v>39114710</v>
      </c>
      <c r="H24" s="65">
        <f t="shared" si="1"/>
        <v>28886910</v>
      </c>
      <c r="I24" s="65">
        <v>41250560</v>
      </c>
      <c r="J24" s="30">
        <f t="shared" si="2"/>
        <v>256.40003899739554</v>
      </c>
      <c r="K24" s="31">
        <f t="shared" si="3"/>
        <v>282.4352255617044</v>
      </c>
      <c r="L24" s="84">
        <v>27614156</v>
      </c>
      <c r="M24" s="85">
        <v>28886910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27614156</v>
      </c>
      <c r="M25" s="85">
        <v>28886910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10769950</v>
      </c>
      <c r="D26" s="67">
        <v>38384106</v>
      </c>
      <c r="E26" s="68">
        <f t="shared" si="0"/>
        <v>27614156</v>
      </c>
      <c r="F26" s="66">
        <v>10227800</v>
      </c>
      <c r="G26" s="67">
        <v>39114710</v>
      </c>
      <c r="H26" s="68">
        <f t="shared" si="1"/>
        <v>28886910</v>
      </c>
      <c r="I26" s="68">
        <v>41250560</v>
      </c>
      <c r="J26" s="43">
        <f t="shared" si="2"/>
        <v>256.40003899739554</v>
      </c>
      <c r="K26" s="36">
        <f t="shared" si="3"/>
        <v>282.4352255617044</v>
      </c>
      <c r="L26" s="89">
        <v>27614156</v>
      </c>
      <c r="M26" s="87">
        <v>28886910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6289950</v>
      </c>
      <c r="D28" s="64">
        <v>5612196</v>
      </c>
      <c r="E28" s="65">
        <f t="shared" si="0"/>
        <v>-677754</v>
      </c>
      <c r="F28" s="63">
        <v>6387800</v>
      </c>
      <c r="G28" s="64">
        <v>4521056</v>
      </c>
      <c r="H28" s="65">
        <f t="shared" si="1"/>
        <v>-1866744</v>
      </c>
      <c r="I28" s="65">
        <v>598194</v>
      </c>
      <c r="J28" s="30">
        <f t="shared" si="2"/>
        <v>-10.77518899196337</v>
      </c>
      <c r="K28" s="31">
        <f t="shared" si="3"/>
        <v>-29.223582454053037</v>
      </c>
      <c r="L28" s="84">
        <v>1463000</v>
      </c>
      <c r="M28" s="85">
        <v>-1840000</v>
      </c>
      <c r="N28" s="32">
        <f t="shared" si="4"/>
        <v>-46.32631578947368</v>
      </c>
      <c r="O28" s="31">
        <f t="shared" si="5"/>
        <v>101.45347826086957</v>
      </c>
      <c r="P28" s="6"/>
      <c r="Q28" s="33"/>
    </row>
    <row r="29" spans="1:17" ht="13.5">
      <c r="A29" s="7"/>
      <c r="B29" s="29" t="s">
        <v>33</v>
      </c>
      <c r="C29" s="63">
        <v>4480000</v>
      </c>
      <c r="D29" s="64">
        <v>4575754</v>
      </c>
      <c r="E29" s="65">
        <f t="shared" si="0"/>
        <v>95754</v>
      </c>
      <c r="F29" s="63">
        <v>3840000</v>
      </c>
      <c r="G29" s="64">
        <v>2000000</v>
      </c>
      <c r="H29" s="65">
        <f t="shared" si="1"/>
        <v>-1840000</v>
      </c>
      <c r="I29" s="65">
        <v>2000000</v>
      </c>
      <c r="J29" s="30">
        <f t="shared" si="2"/>
        <v>2.137366071428571</v>
      </c>
      <c r="K29" s="31">
        <f t="shared" si="3"/>
        <v>-47.91666666666667</v>
      </c>
      <c r="L29" s="84">
        <v>1463000</v>
      </c>
      <c r="M29" s="85">
        <v>-1840000</v>
      </c>
      <c r="N29" s="32">
        <f t="shared" si="4"/>
        <v>6.545044429254955</v>
      </c>
      <c r="O29" s="31">
        <f t="shared" si="5"/>
        <v>100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1463000</v>
      </c>
      <c r="M30" s="85">
        <v>-1840000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0</v>
      </c>
      <c r="D31" s="64">
        <v>2045000</v>
      </c>
      <c r="E31" s="65">
        <f t="shared" si="0"/>
        <v>2045000</v>
      </c>
      <c r="F31" s="63">
        <v>0</v>
      </c>
      <c r="G31" s="64">
        <v>1866744</v>
      </c>
      <c r="H31" s="65">
        <f t="shared" si="1"/>
        <v>1866744</v>
      </c>
      <c r="I31" s="65">
        <v>5925456</v>
      </c>
      <c r="J31" s="30">
        <f t="shared" si="2"/>
        <v>0</v>
      </c>
      <c r="K31" s="31">
        <f t="shared" si="3"/>
        <v>0</v>
      </c>
      <c r="L31" s="84">
        <v>1463000</v>
      </c>
      <c r="M31" s="85">
        <v>-1840000</v>
      </c>
      <c r="N31" s="32">
        <f t="shared" si="4"/>
        <v>139.78127136021874</v>
      </c>
      <c r="O31" s="31">
        <f t="shared" si="5"/>
        <v>-101.45347826086957</v>
      </c>
      <c r="P31" s="6"/>
      <c r="Q31" s="33"/>
    </row>
    <row r="32" spans="1:17" ht="13.5">
      <c r="A32" s="7"/>
      <c r="B32" s="29" t="s">
        <v>36</v>
      </c>
      <c r="C32" s="63">
        <v>0</v>
      </c>
      <c r="D32" s="64">
        <v>0</v>
      </c>
      <c r="E32" s="65">
        <f t="shared" si="0"/>
        <v>0</v>
      </c>
      <c r="F32" s="63">
        <v>0</v>
      </c>
      <c r="G32" s="64">
        <v>0</v>
      </c>
      <c r="H32" s="65">
        <f t="shared" si="1"/>
        <v>0</v>
      </c>
      <c r="I32" s="65">
        <v>0</v>
      </c>
      <c r="J32" s="30">
        <f t="shared" si="2"/>
        <v>0</v>
      </c>
      <c r="K32" s="31">
        <f t="shared" si="3"/>
        <v>0</v>
      </c>
      <c r="L32" s="84">
        <v>1463000</v>
      </c>
      <c r="M32" s="85">
        <v>-1840000</v>
      </c>
      <c r="N32" s="32">
        <f t="shared" si="4"/>
        <v>0</v>
      </c>
      <c r="O32" s="31">
        <f t="shared" si="5"/>
        <v>0</v>
      </c>
      <c r="P32" s="6"/>
      <c r="Q32" s="33"/>
    </row>
    <row r="33" spans="1:17" ht="14.25" thickBot="1">
      <c r="A33" s="7"/>
      <c r="B33" s="57" t="s">
        <v>37</v>
      </c>
      <c r="C33" s="81">
        <v>10769950</v>
      </c>
      <c r="D33" s="82">
        <v>12232950</v>
      </c>
      <c r="E33" s="83">
        <f t="shared" si="0"/>
        <v>1463000</v>
      </c>
      <c r="F33" s="81">
        <v>10227800</v>
      </c>
      <c r="G33" s="82">
        <v>8387800</v>
      </c>
      <c r="H33" s="83">
        <f t="shared" si="1"/>
        <v>-1840000</v>
      </c>
      <c r="I33" s="83">
        <v>8523650</v>
      </c>
      <c r="J33" s="58">
        <f t="shared" si="2"/>
        <v>13.584092776660986</v>
      </c>
      <c r="K33" s="59">
        <f t="shared" si="3"/>
        <v>-17.99018361720018</v>
      </c>
      <c r="L33" s="96">
        <v>1463000</v>
      </c>
      <c r="M33" s="97">
        <v>-1840000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3680000</v>
      </c>
      <c r="D8" s="64">
        <v>3936350</v>
      </c>
      <c r="E8" s="65">
        <f>($D8-$C8)</f>
        <v>256350</v>
      </c>
      <c r="F8" s="63">
        <v>3944000</v>
      </c>
      <c r="G8" s="64">
        <v>4242000</v>
      </c>
      <c r="H8" s="65">
        <f>($G8-$F8)</f>
        <v>298000</v>
      </c>
      <c r="I8" s="65">
        <v>4532000</v>
      </c>
      <c r="J8" s="30">
        <f>IF($C8=0,0,($E8/$C8)*100)</f>
        <v>6.966032608695652</v>
      </c>
      <c r="K8" s="31">
        <f>IF($F8=0,0,($H8/$F8)*100)</f>
        <v>7.555780933062881</v>
      </c>
      <c r="L8" s="84">
        <v>-8690640</v>
      </c>
      <c r="M8" s="85">
        <v>-26122100</v>
      </c>
      <c r="N8" s="32">
        <f>IF($L8=0,0,($E8/$L8)*100)</f>
        <v>-2.9497252216177405</v>
      </c>
      <c r="O8" s="31">
        <f>IF($M8=0,0,($H8/$M8)*100)</f>
        <v>-1.140796490328113</v>
      </c>
      <c r="P8" s="6"/>
      <c r="Q8" s="33"/>
    </row>
    <row r="9" spans="1:17" ht="13.5">
      <c r="A9" s="3"/>
      <c r="B9" s="29" t="s">
        <v>16</v>
      </c>
      <c r="C9" s="63">
        <v>23783820</v>
      </c>
      <c r="D9" s="64">
        <v>25632100</v>
      </c>
      <c r="E9" s="65">
        <f>($D9-$C9)</f>
        <v>1848280</v>
      </c>
      <c r="F9" s="63">
        <v>25540000</v>
      </c>
      <c r="G9" s="64">
        <v>27960500</v>
      </c>
      <c r="H9" s="65">
        <f>($G9-$F9)</f>
        <v>2420500</v>
      </c>
      <c r="I9" s="65">
        <v>30261500</v>
      </c>
      <c r="J9" s="30">
        <f>IF($C9=0,0,($E9/$C9)*100)</f>
        <v>7.7711654393617176</v>
      </c>
      <c r="K9" s="31">
        <f>IF($F9=0,0,($H9/$F9)*100)</f>
        <v>9.477290524667188</v>
      </c>
      <c r="L9" s="84">
        <v>-8690640</v>
      </c>
      <c r="M9" s="85">
        <v>-26122100</v>
      </c>
      <c r="N9" s="32">
        <f>IF($L9=0,0,($E9/$L9)*100)</f>
        <v>-21.26747857465043</v>
      </c>
      <c r="O9" s="31">
        <f>IF($M9=0,0,($H9/$M9)*100)</f>
        <v>-9.266100351809389</v>
      </c>
      <c r="P9" s="6"/>
      <c r="Q9" s="33"/>
    </row>
    <row r="10" spans="1:17" ht="13.5">
      <c r="A10" s="3"/>
      <c r="B10" s="29" t="s">
        <v>17</v>
      </c>
      <c r="C10" s="63">
        <v>52119850</v>
      </c>
      <c r="D10" s="64">
        <v>41324580</v>
      </c>
      <c r="E10" s="65">
        <f aca="true" t="shared" si="0" ref="E10:E33">($D10-$C10)</f>
        <v>-10795270</v>
      </c>
      <c r="F10" s="63">
        <v>69715600</v>
      </c>
      <c r="G10" s="64">
        <v>40875000</v>
      </c>
      <c r="H10" s="65">
        <f aca="true" t="shared" si="1" ref="H10:H33">($G10-$F10)</f>
        <v>-28840600</v>
      </c>
      <c r="I10" s="65">
        <v>65933000</v>
      </c>
      <c r="J10" s="30">
        <f aca="true" t="shared" si="2" ref="J10:J33">IF($C10=0,0,($E10/$C10)*100)</f>
        <v>-20.71239652454871</v>
      </c>
      <c r="K10" s="31">
        <f aca="true" t="shared" si="3" ref="K10:K33">IF($F10=0,0,($H10/$F10)*100)</f>
        <v>-41.368933208636236</v>
      </c>
      <c r="L10" s="84">
        <v>-8690640</v>
      </c>
      <c r="M10" s="85">
        <v>-26122100</v>
      </c>
      <c r="N10" s="32">
        <f aca="true" t="shared" si="4" ref="N10:N33">IF($L10=0,0,($E10/$L10)*100)</f>
        <v>124.21720379626817</v>
      </c>
      <c r="O10" s="31">
        <f aca="true" t="shared" si="5" ref="O10:O33">IF($M10=0,0,($H10/$M10)*100)</f>
        <v>110.40689684213748</v>
      </c>
      <c r="P10" s="6"/>
      <c r="Q10" s="33"/>
    </row>
    <row r="11" spans="1:17" ht="13.5">
      <c r="A11" s="7"/>
      <c r="B11" s="34" t="s">
        <v>18</v>
      </c>
      <c r="C11" s="66">
        <v>79583670</v>
      </c>
      <c r="D11" s="67">
        <v>70893030</v>
      </c>
      <c r="E11" s="68">
        <f t="shared" si="0"/>
        <v>-8690640</v>
      </c>
      <c r="F11" s="66">
        <v>99199600</v>
      </c>
      <c r="G11" s="67">
        <v>73077500</v>
      </c>
      <c r="H11" s="68">
        <f t="shared" si="1"/>
        <v>-26122100</v>
      </c>
      <c r="I11" s="68">
        <v>100726500</v>
      </c>
      <c r="J11" s="35">
        <f t="shared" si="2"/>
        <v>-10.92012972007951</v>
      </c>
      <c r="K11" s="36">
        <f t="shared" si="3"/>
        <v>-26.332868277694665</v>
      </c>
      <c r="L11" s="86">
        <v>-8690640</v>
      </c>
      <c r="M11" s="87">
        <v>-26122100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21814367</v>
      </c>
      <c r="D13" s="64">
        <v>24674680</v>
      </c>
      <c r="E13" s="65">
        <f t="shared" si="0"/>
        <v>2860313</v>
      </c>
      <c r="F13" s="63">
        <v>23479069</v>
      </c>
      <c r="G13" s="64">
        <v>25192750</v>
      </c>
      <c r="H13" s="65">
        <f t="shared" si="1"/>
        <v>1713681</v>
      </c>
      <c r="I13" s="65">
        <v>27103720</v>
      </c>
      <c r="J13" s="30">
        <f t="shared" si="2"/>
        <v>13.112060505812522</v>
      </c>
      <c r="K13" s="31">
        <f t="shared" si="3"/>
        <v>7.298760440629056</v>
      </c>
      <c r="L13" s="84">
        <v>-8687997</v>
      </c>
      <c r="M13" s="85">
        <v>-26147512</v>
      </c>
      <c r="N13" s="32">
        <f t="shared" si="4"/>
        <v>-32.92258273109441</v>
      </c>
      <c r="O13" s="31">
        <f t="shared" si="5"/>
        <v>-6.553896982626875</v>
      </c>
      <c r="P13" s="6"/>
      <c r="Q13" s="33"/>
    </row>
    <row r="14" spans="1:17" ht="13.5">
      <c r="A14" s="3"/>
      <c r="B14" s="29" t="s">
        <v>21</v>
      </c>
      <c r="C14" s="63">
        <v>6433400</v>
      </c>
      <c r="D14" s="64">
        <v>5260000</v>
      </c>
      <c r="E14" s="65">
        <f t="shared" si="0"/>
        <v>-1173400</v>
      </c>
      <c r="F14" s="63">
        <v>6763206</v>
      </c>
      <c r="G14" s="64">
        <v>5550000</v>
      </c>
      <c r="H14" s="65">
        <f t="shared" si="1"/>
        <v>-1213206</v>
      </c>
      <c r="I14" s="65">
        <v>5710000</v>
      </c>
      <c r="J14" s="30">
        <f t="shared" si="2"/>
        <v>-18.239189231199678</v>
      </c>
      <c r="K14" s="31">
        <f t="shared" si="3"/>
        <v>-17.938326882250813</v>
      </c>
      <c r="L14" s="84">
        <v>-8687997</v>
      </c>
      <c r="M14" s="85">
        <v>-26147512</v>
      </c>
      <c r="N14" s="32">
        <f t="shared" si="4"/>
        <v>13.505989930705548</v>
      </c>
      <c r="O14" s="31">
        <f t="shared" si="5"/>
        <v>4.639852541228397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-8687997</v>
      </c>
      <c r="M15" s="85">
        <v>-26147512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10500000</v>
      </c>
      <c r="D16" s="64">
        <v>12124150</v>
      </c>
      <c r="E16" s="65">
        <f t="shared" si="0"/>
        <v>1624150</v>
      </c>
      <c r="F16" s="63">
        <v>11200000</v>
      </c>
      <c r="G16" s="64">
        <v>13355000</v>
      </c>
      <c r="H16" s="65">
        <f t="shared" si="1"/>
        <v>2155000</v>
      </c>
      <c r="I16" s="65">
        <v>14700000</v>
      </c>
      <c r="J16" s="30">
        <f t="shared" si="2"/>
        <v>15.46809523809524</v>
      </c>
      <c r="K16" s="31">
        <f t="shared" si="3"/>
        <v>19.24107142857143</v>
      </c>
      <c r="L16" s="84">
        <v>-8687997</v>
      </c>
      <c r="M16" s="85">
        <v>-26147512</v>
      </c>
      <c r="N16" s="32">
        <f t="shared" si="4"/>
        <v>-18.694182329943253</v>
      </c>
      <c r="O16" s="31">
        <f t="shared" si="5"/>
        <v>-8.241701925598122</v>
      </c>
      <c r="P16" s="6"/>
      <c r="Q16" s="33"/>
    </row>
    <row r="17" spans="1:17" ht="13.5">
      <c r="A17" s="3"/>
      <c r="B17" s="29" t="s">
        <v>23</v>
      </c>
      <c r="C17" s="63">
        <v>40832670</v>
      </c>
      <c r="D17" s="64">
        <v>28833610</v>
      </c>
      <c r="E17" s="65">
        <f t="shared" si="0"/>
        <v>-11999060</v>
      </c>
      <c r="F17" s="63">
        <v>57754437</v>
      </c>
      <c r="G17" s="64">
        <v>28951450</v>
      </c>
      <c r="H17" s="65">
        <f t="shared" si="1"/>
        <v>-28802987</v>
      </c>
      <c r="I17" s="65">
        <v>53124870</v>
      </c>
      <c r="J17" s="42">
        <f t="shared" si="2"/>
        <v>-29.385930432665802</v>
      </c>
      <c r="K17" s="31">
        <f t="shared" si="3"/>
        <v>-49.87147048113377</v>
      </c>
      <c r="L17" s="88">
        <v>-8687997</v>
      </c>
      <c r="M17" s="85">
        <v>-26147512</v>
      </c>
      <c r="N17" s="32">
        <f t="shared" si="4"/>
        <v>138.11077513033212</v>
      </c>
      <c r="O17" s="31">
        <f t="shared" si="5"/>
        <v>110.15574636699661</v>
      </c>
      <c r="P17" s="6"/>
      <c r="Q17" s="33"/>
    </row>
    <row r="18" spans="1:17" ht="13.5">
      <c r="A18" s="3"/>
      <c r="B18" s="34" t="s">
        <v>24</v>
      </c>
      <c r="C18" s="66">
        <v>79580437</v>
      </c>
      <c r="D18" s="67">
        <v>70892440</v>
      </c>
      <c r="E18" s="68">
        <f t="shared" si="0"/>
        <v>-8687997</v>
      </c>
      <c r="F18" s="66">
        <v>99196712</v>
      </c>
      <c r="G18" s="67">
        <v>73049200</v>
      </c>
      <c r="H18" s="68">
        <f t="shared" si="1"/>
        <v>-26147512</v>
      </c>
      <c r="I18" s="68">
        <v>100638590</v>
      </c>
      <c r="J18" s="43">
        <f t="shared" si="2"/>
        <v>-10.917252188499543</v>
      </c>
      <c r="K18" s="36">
        <f t="shared" si="3"/>
        <v>-26.359252713940762</v>
      </c>
      <c r="L18" s="89">
        <v>-8687997</v>
      </c>
      <c r="M18" s="87">
        <v>-26147512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3233</v>
      </c>
      <c r="D19" s="73">
        <v>590</v>
      </c>
      <c r="E19" s="74">
        <f t="shared" si="0"/>
        <v>-2643</v>
      </c>
      <c r="F19" s="75">
        <v>2888</v>
      </c>
      <c r="G19" s="76">
        <v>28300</v>
      </c>
      <c r="H19" s="77">
        <f t="shared" si="1"/>
        <v>25412</v>
      </c>
      <c r="I19" s="77">
        <v>87910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-11232950</v>
      </c>
      <c r="M22" s="85">
        <v>-8530200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-11232950</v>
      </c>
      <c r="M23" s="85">
        <v>-8530200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3.5">
      <c r="A24" s="7"/>
      <c r="B24" s="29" t="s">
        <v>29</v>
      </c>
      <c r="C24" s="63">
        <v>12332950</v>
      </c>
      <c r="D24" s="64">
        <v>1100000</v>
      </c>
      <c r="E24" s="65">
        <f t="shared" si="0"/>
        <v>-11232950</v>
      </c>
      <c r="F24" s="63">
        <v>10530200</v>
      </c>
      <c r="G24" s="64">
        <v>2000000</v>
      </c>
      <c r="H24" s="65">
        <f t="shared" si="1"/>
        <v>-8530200</v>
      </c>
      <c r="I24" s="65">
        <v>2000000</v>
      </c>
      <c r="J24" s="30">
        <f t="shared" si="2"/>
        <v>-91.08080386282276</v>
      </c>
      <c r="K24" s="31">
        <f t="shared" si="3"/>
        <v>-81.00700841389528</v>
      </c>
      <c r="L24" s="84">
        <v>-11232950</v>
      </c>
      <c r="M24" s="85">
        <v>-8530200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-11232950</v>
      </c>
      <c r="M25" s="85">
        <v>-8530200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12332950</v>
      </c>
      <c r="D26" s="67">
        <v>1100000</v>
      </c>
      <c r="E26" s="68">
        <f t="shared" si="0"/>
        <v>-11232950</v>
      </c>
      <c r="F26" s="66">
        <v>10530200</v>
      </c>
      <c r="G26" s="67">
        <v>2000000</v>
      </c>
      <c r="H26" s="68">
        <f t="shared" si="1"/>
        <v>-8530200</v>
      </c>
      <c r="I26" s="68">
        <v>2000000</v>
      </c>
      <c r="J26" s="43">
        <f t="shared" si="2"/>
        <v>-91.08080386282276</v>
      </c>
      <c r="K26" s="36">
        <f t="shared" si="3"/>
        <v>-81.00700841389528</v>
      </c>
      <c r="L26" s="89">
        <v>-11232950</v>
      </c>
      <c r="M26" s="87">
        <v>-8530200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2573000</v>
      </c>
      <c r="D28" s="64">
        <v>2560000</v>
      </c>
      <c r="E28" s="65">
        <f t="shared" si="0"/>
        <v>-13000</v>
      </c>
      <c r="F28" s="63">
        <v>767200</v>
      </c>
      <c r="G28" s="64">
        <v>0</v>
      </c>
      <c r="H28" s="65">
        <f t="shared" si="1"/>
        <v>-767200</v>
      </c>
      <c r="I28" s="65">
        <v>0</v>
      </c>
      <c r="J28" s="30">
        <f t="shared" si="2"/>
        <v>-0.5052467936261174</v>
      </c>
      <c r="K28" s="31">
        <f t="shared" si="3"/>
        <v>-100</v>
      </c>
      <c r="L28" s="84">
        <v>22311703</v>
      </c>
      <c r="M28" s="85">
        <v>-1200200</v>
      </c>
      <c r="N28" s="32">
        <f t="shared" si="4"/>
        <v>-0.05826538655520827</v>
      </c>
      <c r="O28" s="31">
        <f t="shared" si="5"/>
        <v>63.92267955340777</v>
      </c>
      <c r="P28" s="6"/>
      <c r="Q28" s="33"/>
    </row>
    <row r="29" spans="1:17" ht="13.5">
      <c r="A29" s="7"/>
      <c r="B29" s="29" t="s">
        <v>33</v>
      </c>
      <c r="C29" s="63">
        <v>5150000</v>
      </c>
      <c r="D29" s="64">
        <v>1100000</v>
      </c>
      <c r="E29" s="65">
        <f t="shared" si="0"/>
        <v>-4050000</v>
      </c>
      <c r="F29" s="63">
        <v>3200000</v>
      </c>
      <c r="G29" s="64">
        <v>2000000</v>
      </c>
      <c r="H29" s="65">
        <f t="shared" si="1"/>
        <v>-1200000</v>
      </c>
      <c r="I29" s="65">
        <v>2000000</v>
      </c>
      <c r="J29" s="30">
        <f t="shared" si="2"/>
        <v>-78.64077669902912</v>
      </c>
      <c r="K29" s="31">
        <f t="shared" si="3"/>
        <v>-37.5</v>
      </c>
      <c r="L29" s="84">
        <v>22311703</v>
      </c>
      <c r="M29" s="85">
        <v>-1200200</v>
      </c>
      <c r="N29" s="32">
        <f t="shared" si="4"/>
        <v>-18.151908888353347</v>
      </c>
      <c r="O29" s="31">
        <f t="shared" si="5"/>
        <v>99.98333611064822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22311703</v>
      </c>
      <c r="M30" s="85">
        <v>-1200200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2503713</v>
      </c>
      <c r="D31" s="64">
        <v>0</v>
      </c>
      <c r="E31" s="65">
        <f t="shared" si="0"/>
        <v>-2503713</v>
      </c>
      <c r="F31" s="63">
        <v>6563000</v>
      </c>
      <c r="G31" s="64">
        <v>0</v>
      </c>
      <c r="H31" s="65">
        <f t="shared" si="1"/>
        <v>-6563000</v>
      </c>
      <c r="I31" s="65">
        <v>0</v>
      </c>
      <c r="J31" s="30">
        <f t="shared" si="2"/>
        <v>-100</v>
      </c>
      <c r="K31" s="31">
        <f t="shared" si="3"/>
        <v>-100</v>
      </c>
      <c r="L31" s="84">
        <v>22311703</v>
      </c>
      <c r="M31" s="85">
        <v>-1200200</v>
      </c>
      <c r="N31" s="32">
        <f t="shared" si="4"/>
        <v>-11.221523520638474</v>
      </c>
      <c r="O31" s="31">
        <f t="shared" si="5"/>
        <v>546.825529078487</v>
      </c>
      <c r="P31" s="6"/>
      <c r="Q31" s="33"/>
    </row>
    <row r="32" spans="1:17" ht="13.5">
      <c r="A32" s="7"/>
      <c r="B32" s="29" t="s">
        <v>36</v>
      </c>
      <c r="C32" s="63">
        <v>2106237</v>
      </c>
      <c r="D32" s="64">
        <v>30984653</v>
      </c>
      <c r="E32" s="65">
        <f t="shared" si="0"/>
        <v>28878416</v>
      </c>
      <c r="F32" s="63">
        <v>0</v>
      </c>
      <c r="G32" s="64">
        <v>7330000</v>
      </c>
      <c r="H32" s="65">
        <f t="shared" si="1"/>
        <v>7330000</v>
      </c>
      <c r="I32" s="65">
        <v>7541000</v>
      </c>
      <c r="J32" s="30">
        <f t="shared" si="2"/>
        <v>1371.0905277991033</v>
      </c>
      <c r="K32" s="31">
        <f t="shared" si="3"/>
        <v>0</v>
      </c>
      <c r="L32" s="84">
        <v>22311703</v>
      </c>
      <c r="M32" s="85">
        <v>-1200200</v>
      </c>
      <c r="N32" s="32">
        <f t="shared" si="4"/>
        <v>129.43169779554702</v>
      </c>
      <c r="O32" s="31">
        <f t="shared" si="5"/>
        <v>-610.731544742543</v>
      </c>
      <c r="P32" s="6"/>
      <c r="Q32" s="33"/>
    </row>
    <row r="33" spans="1:17" ht="14.25" thickBot="1">
      <c r="A33" s="7"/>
      <c r="B33" s="57" t="s">
        <v>37</v>
      </c>
      <c r="C33" s="81">
        <v>12332950</v>
      </c>
      <c r="D33" s="82">
        <v>34644653</v>
      </c>
      <c r="E33" s="83">
        <f t="shared" si="0"/>
        <v>22311703</v>
      </c>
      <c r="F33" s="81">
        <v>10530200</v>
      </c>
      <c r="G33" s="82">
        <v>9330000</v>
      </c>
      <c r="H33" s="83">
        <f t="shared" si="1"/>
        <v>-1200200</v>
      </c>
      <c r="I33" s="83">
        <v>9541000</v>
      </c>
      <c r="J33" s="58">
        <f t="shared" si="2"/>
        <v>180.91132291949614</v>
      </c>
      <c r="K33" s="59">
        <f t="shared" si="3"/>
        <v>-11.397694250821447</v>
      </c>
      <c r="L33" s="96">
        <v>22311703</v>
      </c>
      <c r="M33" s="97">
        <v>-1200200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49647035</v>
      </c>
      <c r="D8" s="64">
        <v>52084830</v>
      </c>
      <c r="E8" s="65">
        <f>($D8-$C8)</f>
        <v>2437795</v>
      </c>
      <c r="F8" s="63">
        <v>52377623</v>
      </c>
      <c r="G8" s="64">
        <v>57569850</v>
      </c>
      <c r="H8" s="65">
        <f>($G8-$F8)</f>
        <v>5192227</v>
      </c>
      <c r="I8" s="65">
        <v>60461557</v>
      </c>
      <c r="J8" s="30">
        <f>IF($C8=0,0,($E8/$C8)*100)</f>
        <v>4.910252948640337</v>
      </c>
      <c r="K8" s="31">
        <f>IF($F8=0,0,($H8/$F8)*100)</f>
        <v>9.913063446960928</v>
      </c>
      <c r="L8" s="84">
        <v>67845354</v>
      </c>
      <c r="M8" s="85">
        <v>109338693</v>
      </c>
      <c r="N8" s="32">
        <f>IF($L8=0,0,($E8/$L8)*100)</f>
        <v>3.5931642423149563</v>
      </c>
      <c r="O8" s="31">
        <f>IF($M8=0,0,($H8/$M8)*100)</f>
        <v>4.7487553194000585</v>
      </c>
      <c r="P8" s="6"/>
      <c r="Q8" s="33"/>
    </row>
    <row r="9" spans="1:17" ht="13.5">
      <c r="A9" s="3"/>
      <c r="B9" s="29" t="s">
        <v>16</v>
      </c>
      <c r="C9" s="63">
        <v>181645143</v>
      </c>
      <c r="D9" s="64">
        <v>209565056</v>
      </c>
      <c r="E9" s="65">
        <f>($D9-$C9)</f>
        <v>27919913</v>
      </c>
      <c r="F9" s="63">
        <v>193399006</v>
      </c>
      <c r="G9" s="64">
        <v>222651373</v>
      </c>
      <c r="H9" s="65">
        <f>($G9-$F9)</f>
        <v>29252367</v>
      </c>
      <c r="I9" s="65">
        <v>236561899</v>
      </c>
      <c r="J9" s="30">
        <f>IF($C9=0,0,($E9/$C9)*100)</f>
        <v>15.370580539001805</v>
      </c>
      <c r="K9" s="31">
        <f>IF($F9=0,0,($H9/$F9)*100)</f>
        <v>15.12539676651699</v>
      </c>
      <c r="L9" s="84">
        <v>67845354</v>
      </c>
      <c r="M9" s="85">
        <v>109338693</v>
      </c>
      <c r="N9" s="32">
        <f>IF($L9=0,0,($E9/$L9)*100)</f>
        <v>41.15228435538858</v>
      </c>
      <c r="O9" s="31">
        <f>IF($M9=0,0,($H9/$M9)*100)</f>
        <v>26.753902207336612</v>
      </c>
      <c r="P9" s="6"/>
      <c r="Q9" s="33"/>
    </row>
    <row r="10" spans="1:17" ht="13.5">
      <c r="A10" s="3"/>
      <c r="B10" s="29" t="s">
        <v>17</v>
      </c>
      <c r="C10" s="63">
        <v>99379752</v>
      </c>
      <c r="D10" s="64">
        <v>136867398</v>
      </c>
      <c r="E10" s="65">
        <f aca="true" t="shared" si="0" ref="E10:E33">($D10-$C10)</f>
        <v>37487646</v>
      </c>
      <c r="F10" s="63">
        <v>106015747</v>
      </c>
      <c r="G10" s="64">
        <v>180909846</v>
      </c>
      <c r="H10" s="65">
        <f aca="true" t="shared" si="1" ref="H10:H33">($G10-$F10)</f>
        <v>74894099</v>
      </c>
      <c r="I10" s="65">
        <v>140867245</v>
      </c>
      <c r="J10" s="30">
        <f aca="true" t="shared" si="2" ref="J10:J33">IF($C10=0,0,($E10/$C10)*100)</f>
        <v>37.72161355363414</v>
      </c>
      <c r="K10" s="31">
        <f aca="true" t="shared" si="3" ref="K10:K33">IF($F10=0,0,($H10/$F10)*100)</f>
        <v>70.64431569774253</v>
      </c>
      <c r="L10" s="84">
        <v>67845354</v>
      </c>
      <c r="M10" s="85">
        <v>109338693</v>
      </c>
      <c r="N10" s="32">
        <f aca="true" t="shared" si="4" ref="N10:N33">IF($L10=0,0,($E10/$L10)*100)</f>
        <v>55.25455140229646</v>
      </c>
      <c r="O10" s="31">
        <f aca="true" t="shared" si="5" ref="O10:O33">IF($M10=0,0,($H10/$M10)*100)</f>
        <v>68.49734247326333</v>
      </c>
      <c r="P10" s="6"/>
      <c r="Q10" s="33"/>
    </row>
    <row r="11" spans="1:17" ht="13.5">
      <c r="A11" s="7"/>
      <c r="B11" s="34" t="s">
        <v>18</v>
      </c>
      <c r="C11" s="66">
        <v>330671930</v>
      </c>
      <c r="D11" s="67">
        <v>398517284</v>
      </c>
      <c r="E11" s="68">
        <f t="shared" si="0"/>
        <v>67845354</v>
      </c>
      <c r="F11" s="66">
        <v>351792376</v>
      </c>
      <c r="G11" s="67">
        <v>461131069</v>
      </c>
      <c r="H11" s="68">
        <f t="shared" si="1"/>
        <v>109338693</v>
      </c>
      <c r="I11" s="68">
        <v>437890701</v>
      </c>
      <c r="J11" s="35">
        <f t="shared" si="2"/>
        <v>20.51742160273477</v>
      </c>
      <c r="K11" s="36">
        <f t="shared" si="3"/>
        <v>31.08046122068319</v>
      </c>
      <c r="L11" s="86">
        <v>67845354</v>
      </c>
      <c r="M11" s="87">
        <v>109338693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128061542</v>
      </c>
      <c r="D13" s="64">
        <v>158445935</v>
      </c>
      <c r="E13" s="65">
        <f t="shared" si="0"/>
        <v>30384393</v>
      </c>
      <c r="F13" s="63">
        <v>136033365</v>
      </c>
      <c r="G13" s="64">
        <v>167033783</v>
      </c>
      <c r="H13" s="65">
        <f t="shared" si="1"/>
        <v>31000418</v>
      </c>
      <c r="I13" s="65">
        <v>176144218</v>
      </c>
      <c r="J13" s="30">
        <f t="shared" si="2"/>
        <v>23.726399452538217</v>
      </c>
      <c r="K13" s="31">
        <f t="shared" si="3"/>
        <v>22.788834195199097</v>
      </c>
      <c r="L13" s="84">
        <v>69237698</v>
      </c>
      <c r="M13" s="85">
        <v>109031876</v>
      </c>
      <c r="N13" s="32">
        <f t="shared" si="4"/>
        <v>43.88417564084814</v>
      </c>
      <c r="O13" s="31">
        <f t="shared" si="5"/>
        <v>28.432435666795275</v>
      </c>
      <c r="P13" s="6"/>
      <c r="Q13" s="33"/>
    </row>
    <row r="14" spans="1:17" ht="13.5">
      <c r="A14" s="3"/>
      <c r="B14" s="29" t="s">
        <v>21</v>
      </c>
      <c r="C14" s="63">
        <v>14205812</v>
      </c>
      <c r="D14" s="64">
        <v>19725600</v>
      </c>
      <c r="E14" s="65">
        <f t="shared" si="0"/>
        <v>5519788</v>
      </c>
      <c r="F14" s="63">
        <v>14987132</v>
      </c>
      <c r="G14" s="64">
        <v>19718057</v>
      </c>
      <c r="H14" s="65">
        <f t="shared" si="1"/>
        <v>4730925</v>
      </c>
      <c r="I14" s="65">
        <v>20751420</v>
      </c>
      <c r="J14" s="30">
        <f t="shared" si="2"/>
        <v>38.85584294653484</v>
      </c>
      <c r="K14" s="31">
        <f t="shared" si="3"/>
        <v>31.5665799166912</v>
      </c>
      <c r="L14" s="84">
        <v>69237698</v>
      </c>
      <c r="M14" s="85">
        <v>109031876</v>
      </c>
      <c r="N14" s="32">
        <f t="shared" si="4"/>
        <v>7.972229232693438</v>
      </c>
      <c r="O14" s="31">
        <f t="shared" si="5"/>
        <v>4.339029257829151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69237698</v>
      </c>
      <c r="M15" s="85">
        <v>109031876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101311716</v>
      </c>
      <c r="D16" s="64">
        <v>109049172</v>
      </c>
      <c r="E16" s="65">
        <f t="shared" si="0"/>
        <v>7737456</v>
      </c>
      <c r="F16" s="63">
        <v>108680205</v>
      </c>
      <c r="G16" s="64">
        <v>116137368</v>
      </c>
      <c r="H16" s="65">
        <f t="shared" si="1"/>
        <v>7457163</v>
      </c>
      <c r="I16" s="65">
        <v>123686297</v>
      </c>
      <c r="J16" s="30">
        <f t="shared" si="2"/>
        <v>7.637276620603288</v>
      </c>
      <c r="K16" s="31">
        <f t="shared" si="3"/>
        <v>6.8615650844604135</v>
      </c>
      <c r="L16" s="84">
        <v>69237698</v>
      </c>
      <c r="M16" s="85">
        <v>109031876</v>
      </c>
      <c r="N16" s="32">
        <f t="shared" si="4"/>
        <v>11.17520689379361</v>
      </c>
      <c r="O16" s="31">
        <f t="shared" si="5"/>
        <v>6.839433818418386</v>
      </c>
      <c r="P16" s="6"/>
      <c r="Q16" s="33"/>
    </row>
    <row r="17" spans="1:17" ht="13.5">
      <c r="A17" s="3"/>
      <c r="B17" s="29" t="s">
        <v>23</v>
      </c>
      <c r="C17" s="63">
        <v>85548366</v>
      </c>
      <c r="D17" s="64">
        <v>111144427</v>
      </c>
      <c r="E17" s="65">
        <f t="shared" si="0"/>
        <v>25596061</v>
      </c>
      <c r="F17" s="63">
        <v>89241144</v>
      </c>
      <c r="G17" s="64">
        <v>155084514</v>
      </c>
      <c r="H17" s="65">
        <f t="shared" si="1"/>
        <v>65843370</v>
      </c>
      <c r="I17" s="65">
        <v>115124655</v>
      </c>
      <c r="J17" s="42">
        <f t="shared" si="2"/>
        <v>29.919988185396782</v>
      </c>
      <c r="K17" s="31">
        <f t="shared" si="3"/>
        <v>73.78140513304042</v>
      </c>
      <c r="L17" s="88">
        <v>69237698</v>
      </c>
      <c r="M17" s="85">
        <v>109031876</v>
      </c>
      <c r="N17" s="32">
        <f t="shared" si="4"/>
        <v>36.968388232664815</v>
      </c>
      <c r="O17" s="31">
        <f t="shared" si="5"/>
        <v>60.38910125695719</v>
      </c>
      <c r="P17" s="6"/>
      <c r="Q17" s="33"/>
    </row>
    <row r="18" spans="1:17" ht="13.5">
      <c r="A18" s="3"/>
      <c r="B18" s="34" t="s">
        <v>24</v>
      </c>
      <c r="C18" s="66">
        <v>329127436</v>
      </c>
      <c r="D18" s="67">
        <v>398365134</v>
      </c>
      <c r="E18" s="68">
        <f t="shared" si="0"/>
        <v>69237698</v>
      </c>
      <c r="F18" s="66">
        <v>348941846</v>
      </c>
      <c r="G18" s="67">
        <v>457973722</v>
      </c>
      <c r="H18" s="68">
        <f t="shared" si="1"/>
        <v>109031876</v>
      </c>
      <c r="I18" s="68">
        <v>435706590</v>
      </c>
      <c r="J18" s="43">
        <f t="shared" si="2"/>
        <v>21.036744563586</v>
      </c>
      <c r="K18" s="36">
        <f t="shared" si="3"/>
        <v>31.246431819472864</v>
      </c>
      <c r="L18" s="89">
        <v>69237698</v>
      </c>
      <c r="M18" s="87">
        <v>109031876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1544494</v>
      </c>
      <c r="D19" s="73">
        <v>152150</v>
      </c>
      <c r="E19" s="74">
        <f t="shared" si="0"/>
        <v>-1392344</v>
      </c>
      <c r="F19" s="75">
        <v>2850530</v>
      </c>
      <c r="G19" s="76">
        <v>3157347</v>
      </c>
      <c r="H19" s="77">
        <f t="shared" si="1"/>
        <v>306817</v>
      </c>
      <c r="I19" s="77">
        <v>2184111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19435357</v>
      </c>
      <c r="M22" s="85">
        <v>-4656000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3445000</v>
      </c>
      <c r="D23" s="64">
        <v>10730000</v>
      </c>
      <c r="E23" s="65">
        <f t="shared" si="0"/>
        <v>7285000</v>
      </c>
      <c r="F23" s="63">
        <v>2020000</v>
      </c>
      <c r="G23" s="64">
        <v>3405000</v>
      </c>
      <c r="H23" s="65">
        <f t="shared" si="1"/>
        <v>1385000</v>
      </c>
      <c r="I23" s="65">
        <v>2190000</v>
      </c>
      <c r="J23" s="30">
        <f t="shared" si="2"/>
        <v>211.4658925979681</v>
      </c>
      <c r="K23" s="31">
        <f t="shared" si="3"/>
        <v>68.56435643564357</v>
      </c>
      <c r="L23" s="84">
        <v>19435357</v>
      </c>
      <c r="M23" s="85">
        <v>-4656000</v>
      </c>
      <c r="N23" s="32">
        <f t="shared" si="4"/>
        <v>37.48323223494171</v>
      </c>
      <c r="O23" s="31">
        <f t="shared" si="5"/>
        <v>-29.74656357388316</v>
      </c>
      <c r="P23" s="6"/>
      <c r="Q23" s="33"/>
    </row>
    <row r="24" spans="1:17" ht="13.5">
      <c r="A24" s="7"/>
      <c r="B24" s="29" t="s">
        <v>29</v>
      </c>
      <c r="C24" s="63">
        <v>36427000</v>
      </c>
      <c r="D24" s="64">
        <v>48577357</v>
      </c>
      <c r="E24" s="65">
        <f t="shared" si="0"/>
        <v>12150357</v>
      </c>
      <c r="F24" s="63">
        <v>39241000</v>
      </c>
      <c r="G24" s="64">
        <v>33200000</v>
      </c>
      <c r="H24" s="65">
        <f t="shared" si="1"/>
        <v>-6041000</v>
      </c>
      <c r="I24" s="65">
        <v>46907000</v>
      </c>
      <c r="J24" s="30">
        <f t="shared" si="2"/>
        <v>33.35536003513877</v>
      </c>
      <c r="K24" s="31">
        <f t="shared" si="3"/>
        <v>-15.394612777452155</v>
      </c>
      <c r="L24" s="84">
        <v>19435357</v>
      </c>
      <c r="M24" s="85">
        <v>-4656000</v>
      </c>
      <c r="N24" s="32">
        <f t="shared" si="4"/>
        <v>62.51676776505829</v>
      </c>
      <c r="O24" s="31">
        <f t="shared" si="5"/>
        <v>129.74656357388318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19435357</v>
      </c>
      <c r="M25" s="85">
        <v>-4656000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39872000</v>
      </c>
      <c r="D26" s="67">
        <v>59307357</v>
      </c>
      <c r="E26" s="68">
        <f t="shared" si="0"/>
        <v>19435357</v>
      </c>
      <c r="F26" s="66">
        <v>41261000</v>
      </c>
      <c r="G26" s="67">
        <v>36605000</v>
      </c>
      <c r="H26" s="68">
        <f t="shared" si="1"/>
        <v>-4656000</v>
      </c>
      <c r="I26" s="68">
        <v>49097000</v>
      </c>
      <c r="J26" s="43">
        <f t="shared" si="2"/>
        <v>48.74437449839487</v>
      </c>
      <c r="K26" s="36">
        <f t="shared" si="3"/>
        <v>-11.28426359031531</v>
      </c>
      <c r="L26" s="89">
        <v>19435357</v>
      </c>
      <c r="M26" s="87">
        <v>-4656000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21649000</v>
      </c>
      <c r="D28" s="64">
        <v>5870000</v>
      </c>
      <c r="E28" s="65">
        <f t="shared" si="0"/>
        <v>-15779000</v>
      </c>
      <c r="F28" s="63">
        <v>21591000</v>
      </c>
      <c r="G28" s="64">
        <v>350000</v>
      </c>
      <c r="H28" s="65">
        <f t="shared" si="1"/>
        <v>-21241000</v>
      </c>
      <c r="I28" s="65">
        <v>4107000</v>
      </c>
      <c r="J28" s="30">
        <f t="shared" si="2"/>
        <v>-72.88558362972886</v>
      </c>
      <c r="K28" s="31">
        <f t="shared" si="3"/>
        <v>-98.37895419387708</v>
      </c>
      <c r="L28" s="84">
        <v>51583407</v>
      </c>
      <c r="M28" s="85">
        <v>21723999</v>
      </c>
      <c r="N28" s="32">
        <f t="shared" si="4"/>
        <v>-30.58929395648488</v>
      </c>
      <c r="O28" s="31">
        <f t="shared" si="5"/>
        <v>-97.77665705103374</v>
      </c>
      <c r="P28" s="6"/>
      <c r="Q28" s="33"/>
    </row>
    <row r="29" spans="1:17" ht="13.5">
      <c r="A29" s="7"/>
      <c r="B29" s="29" t="s">
        <v>33</v>
      </c>
      <c r="C29" s="63">
        <v>5120000</v>
      </c>
      <c r="D29" s="64">
        <v>8667357</v>
      </c>
      <c r="E29" s="65">
        <f t="shared" si="0"/>
        <v>3547357</v>
      </c>
      <c r="F29" s="63">
        <v>6400000</v>
      </c>
      <c r="G29" s="64">
        <v>8700000</v>
      </c>
      <c r="H29" s="65">
        <f t="shared" si="1"/>
        <v>2300000</v>
      </c>
      <c r="I29" s="65">
        <v>5000000</v>
      </c>
      <c r="J29" s="30">
        <f t="shared" si="2"/>
        <v>69.28431640625</v>
      </c>
      <c r="K29" s="31">
        <f t="shared" si="3"/>
        <v>35.9375</v>
      </c>
      <c r="L29" s="84">
        <v>51583407</v>
      </c>
      <c r="M29" s="85">
        <v>21723999</v>
      </c>
      <c r="N29" s="32">
        <f t="shared" si="4"/>
        <v>6.876934282374951</v>
      </c>
      <c r="O29" s="31">
        <f t="shared" si="5"/>
        <v>10.587369296049037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51583407</v>
      </c>
      <c r="M30" s="85">
        <v>21723999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11808000</v>
      </c>
      <c r="D31" s="64">
        <v>28903050</v>
      </c>
      <c r="E31" s="65">
        <f t="shared" si="0"/>
        <v>17095050</v>
      </c>
      <c r="F31" s="63">
        <v>3500000</v>
      </c>
      <c r="G31" s="64">
        <v>21646999</v>
      </c>
      <c r="H31" s="65">
        <f t="shared" si="1"/>
        <v>18146999</v>
      </c>
      <c r="I31" s="65">
        <v>17100000</v>
      </c>
      <c r="J31" s="30">
        <f t="shared" si="2"/>
        <v>144.7751524390244</v>
      </c>
      <c r="K31" s="31">
        <f t="shared" si="3"/>
        <v>518.4856857142858</v>
      </c>
      <c r="L31" s="84">
        <v>51583407</v>
      </c>
      <c r="M31" s="85">
        <v>21723999</v>
      </c>
      <c r="N31" s="32">
        <f t="shared" si="4"/>
        <v>33.14059887513828</v>
      </c>
      <c r="O31" s="31">
        <f t="shared" si="5"/>
        <v>83.53433914262287</v>
      </c>
      <c r="P31" s="6"/>
      <c r="Q31" s="33"/>
    </row>
    <row r="32" spans="1:17" ht="13.5">
      <c r="A32" s="7"/>
      <c r="B32" s="29" t="s">
        <v>36</v>
      </c>
      <c r="C32" s="63">
        <v>1295000</v>
      </c>
      <c r="D32" s="64">
        <v>48015000</v>
      </c>
      <c r="E32" s="65">
        <f t="shared" si="0"/>
        <v>46720000</v>
      </c>
      <c r="F32" s="63">
        <v>9770000</v>
      </c>
      <c r="G32" s="64">
        <v>32288000</v>
      </c>
      <c r="H32" s="65">
        <f t="shared" si="1"/>
        <v>22518000</v>
      </c>
      <c r="I32" s="65">
        <v>39890000</v>
      </c>
      <c r="J32" s="30">
        <f t="shared" si="2"/>
        <v>3607.7220077220077</v>
      </c>
      <c r="K32" s="31">
        <f t="shared" si="3"/>
        <v>230.4810644831116</v>
      </c>
      <c r="L32" s="84">
        <v>51583407</v>
      </c>
      <c r="M32" s="85">
        <v>21723999</v>
      </c>
      <c r="N32" s="32">
        <f t="shared" si="4"/>
        <v>90.57176079897165</v>
      </c>
      <c r="O32" s="31">
        <f t="shared" si="5"/>
        <v>103.65494861236184</v>
      </c>
      <c r="P32" s="6"/>
      <c r="Q32" s="33"/>
    </row>
    <row r="33" spans="1:17" ht="14.25" thickBot="1">
      <c r="A33" s="7"/>
      <c r="B33" s="57" t="s">
        <v>37</v>
      </c>
      <c r="C33" s="81">
        <v>39872000</v>
      </c>
      <c r="D33" s="82">
        <v>91455407</v>
      </c>
      <c r="E33" s="83">
        <f t="shared" si="0"/>
        <v>51583407</v>
      </c>
      <c r="F33" s="81">
        <v>41261000</v>
      </c>
      <c r="G33" s="82">
        <v>62984999</v>
      </c>
      <c r="H33" s="83">
        <f t="shared" si="1"/>
        <v>21723999</v>
      </c>
      <c r="I33" s="83">
        <v>66097000</v>
      </c>
      <c r="J33" s="58">
        <f t="shared" si="2"/>
        <v>129.37250953049758</v>
      </c>
      <c r="K33" s="59">
        <f t="shared" si="3"/>
        <v>52.650199946680885</v>
      </c>
      <c r="L33" s="96">
        <v>51583407</v>
      </c>
      <c r="M33" s="97">
        <v>21723999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70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39385822</v>
      </c>
      <c r="D8" s="64">
        <v>38951770</v>
      </c>
      <c r="E8" s="65">
        <f>($D8-$C8)</f>
        <v>-434052</v>
      </c>
      <c r="F8" s="63">
        <v>41748971</v>
      </c>
      <c r="G8" s="64">
        <v>41678399</v>
      </c>
      <c r="H8" s="65">
        <f>($G8-$F8)</f>
        <v>-70572</v>
      </c>
      <c r="I8" s="65">
        <v>44595885</v>
      </c>
      <c r="J8" s="30">
        <f>IF($C8=0,0,($E8/$C8)*100)</f>
        <v>-1.1020513930114244</v>
      </c>
      <c r="K8" s="31">
        <f>IF($F8=0,0,($H8/$F8)*100)</f>
        <v>-0.16903889679101314</v>
      </c>
      <c r="L8" s="84">
        <v>5538394</v>
      </c>
      <c r="M8" s="85">
        <v>8736821</v>
      </c>
      <c r="N8" s="32">
        <f>IF($L8=0,0,($E8/$L8)*100)</f>
        <v>-7.8371455696362515</v>
      </c>
      <c r="O8" s="31">
        <f>IF($M8=0,0,($H8/$M8)*100)</f>
        <v>-0.807753758489501</v>
      </c>
      <c r="P8" s="6"/>
      <c r="Q8" s="33"/>
    </row>
    <row r="9" spans="1:17" ht="13.5">
      <c r="A9" s="3"/>
      <c r="B9" s="29" t="s">
        <v>16</v>
      </c>
      <c r="C9" s="63">
        <v>129494762</v>
      </c>
      <c r="D9" s="64">
        <v>129512828</v>
      </c>
      <c r="E9" s="65">
        <f>($D9-$C9)</f>
        <v>18066</v>
      </c>
      <c r="F9" s="63">
        <v>137264449</v>
      </c>
      <c r="G9" s="64">
        <v>137463785</v>
      </c>
      <c r="H9" s="65">
        <f>($G9-$F9)</f>
        <v>199336</v>
      </c>
      <c r="I9" s="65">
        <v>145918307</v>
      </c>
      <c r="J9" s="30">
        <f>IF($C9=0,0,($E9/$C9)*100)</f>
        <v>0.013951143444705508</v>
      </c>
      <c r="K9" s="31">
        <f>IF($F9=0,0,($H9/$F9)*100)</f>
        <v>0.14522041318943407</v>
      </c>
      <c r="L9" s="84">
        <v>5538394</v>
      </c>
      <c r="M9" s="85">
        <v>8736821</v>
      </c>
      <c r="N9" s="32">
        <f>IF($L9=0,0,($E9/$L9)*100)</f>
        <v>0.3261956444413308</v>
      </c>
      <c r="O9" s="31">
        <f>IF($M9=0,0,($H9/$M9)*100)</f>
        <v>2.281562137990466</v>
      </c>
      <c r="P9" s="6"/>
      <c r="Q9" s="33"/>
    </row>
    <row r="10" spans="1:17" ht="13.5">
      <c r="A10" s="3"/>
      <c r="B10" s="29" t="s">
        <v>17</v>
      </c>
      <c r="C10" s="63">
        <v>147161008</v>
      </c>
      <c r="D10" s="64">
        <v>153115388</v>
      </c>
      <c r="E10" s="65">
        <f aca="true" t="shared" si="0" ref="E10:E33">($D10-$C10)</f>
        <v>5954380</v>
      </c>
      <c r="F10" s="63">
        <v>151746001</v>
      </c>
      <c r="G10" s="64">
        <v>160354058</v>
      </c>
      <c r="H10" s="65">
        <f aca="true" t="shared" si="1" ref="H10:H33">($G10-$F10)</f>
        <v>8608057</v>
      </c>
      <c r="I10" s="65">
        <v>177147147</v>
      </c>
      <c r="J10" s="30">
        <f aca="true" t="shared" si="2" ref="J10:J33">IF($C10=0,0,($E10/$C10)*100)</f>
        <v>4.04616690312423</v>
      </c>
      <c r="K10" s="31">
        <f aca="true" t="shared" si="3" ref="K10:K33">IF($F10=0,0,($H10/$F10)*100)</f>
        <v>5.672674695394444</v>
      </c>
      <c r="L10" s="84">
        <v>5538394</v>
      </c>
      <c r="M10" s="85">
        <v>8736821</v>
      </c>
      <c r="N10" s="32">
        <f aca="true" t="shared" si="4" ref="N10:N33">IF($L10=0,0,($E10/$L10)*100)</f>
        <v>107.51094992519492</v>
      </c>
      <c r="O10" s="31">
        <f aca="true" t="shared" si="5" ref="O10:O33">IF($M10=0,0,($H10/$M10)*100)</f>
        <v>98.52619162049903</v>
      </c>
      <c r="P10" s="6"/>
      <c r="Q10" s="33"/>
    </row>
    <row r="11" spans="1:17" ht="13.5">
      <c r="A11" s="7"/>
      <c r="B11" s="34" t="s">
        <v>18</v>
      </c>
      <c r="C11" s="66">
        <v>316041592</v>
      </c>
      <c r="D11" s="67">
        <v>321579986</v>
      </c>
      <c r="E11" s="68">
        <f t="shared" si="0"/>
        <v>5538394</v>
      </c>
      <c r="F11" s="66">
        <v>330759421</v>
      </c>
      <c r="G11" s="67">
        <v>339496242</v>
      </c>
      <c r="H11" s="68">
        <f t="shared" si="1"/>
        <v>8736821</v>
      </c>
      <c r="I11" s="68">
        <v>367661339</v>
      </c>
      <c r="J11" s="35">
        <f t="shared" si="2"/>
        <v>1.7524256744030071</v>
      </c>
      <c r="K11" s="36">
        <f t="shared" si="3"/>
        <v>2.641442826809157</v>
      </c>
      <c r="L11" s="86">
        <v>5538394</v>
      </c>
      <c r="M11" s="87">
        <v>8736821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110994051</v>
      </c>
      <c r="D13" s="64">
        <v>114953727</v>
      </c>
      <c r="E13" s="65">
        <f t="shared" si="0"/>
        <v>3959676</v>
      </c>
      <c r="F13" s="63">
        <v>118658909</v>
      </c>
      <c r="G13" s="64">
        <v>120996274</v>
      </c>
      <c r="H13" s="65">
        <f t="shared" si="1"/>
        <v>2337365</v>
      </c>
      <c r="I13" s="65">
        <v>127353903</v>
      </c>
      <c r="J13" s="30">
        <f t="shared" si="2"/>
        <v>3.5674668726164436</v>
      </c>
      <c r="K13" s="31">
        <f t="shared" si="3"/>
        <v>1.9698183808516223</v>
      </c>
      <c r="L13" s="84">
        <v>12040155</v>
      </c>
      <c r="M13" s="85">
        <v>14026703</v>
      </c>
      <c r="N13" s="32">
        <f t="shared" si="4"/>
        <v>32.88725103622005</v>
      </c>
      <c r="O13" s="31">
        <f t="shared" si="5"/>
        <v>16.663680695313786</v>
      </c>
      <c r="P13" s="6"/>
      <c r="Q13" s="33"/>
    </row>
    <row r="14" spans="1:17" ht="13.5">
      <c r="A14" s="3"/>
      <c r="B14" s="29" t="s">
        <v>21</v>
      </c>
      <c r="C14" s="63">
        <v>24202182</v>
      </c>
      <c r="D14" s="64">
        <v>46335568</v>
      </c>
      <c r="E14" s="65">
        <f t="shared" si="0"/>
        <v>22133386</v>
      </c>
      <c r="F14" s="63">
        <v>25412292</v>
      </c>
      <c r="G14" s="64">
        <v>45866706</v>
      </c>
      <c r="H14" s="65">
        <f t="shared" si="1"/>
        <v>20454414</v>
      </c>
      <c r="I14" s="65">
        <v>49390231</v>
      </c>
      <c r="J14" s="30">
        <f t="shared" si="2"/>
        <v>91.45202692881162</v>
      </c>
      <c r="K14" s="31">
        <f t="shared" si="3"/>
        <v>80.49023677203142</v>
      </c>
      <c r="L14" s="84">
        <v>12040155</v>
      </c>
      <c r="M14" s="85">
        <v>14026703</v>
      </c>
      <c r="N14" s="32">
        <f t="shared" si="4"/>
        <v>183.82974305563343</v>
      </c>
      <c r="O14" s="31">
        <f t="shared" si="5"/>
        <v>145.8248171362864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12040155</v>
      </c>
      <c r="M15" s="85">
        <v>14026703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74942000</v>
      </c>
      <c r="D16" s="64">
        <v>75250000</v>
      </c>
      <c r="E16" s="65">
        <f t="shared" si="0"/>
        <v>308000</v>
      </c>
      <c r="F16" s="63">
        <v>79438520</v>
      </c>
      <c r="G16" s="64">
        <v>81502000</v>
      </c>
      <c r="H16" s="65">
        <f t="shared" si="1"/>
        <v>2063480</v>
      </c>
      <c r="I16" s="65">
        <v>86083500</v>
      </c>
      <c r="J16" s="30">
        <f t="shared" si="2"/>
        <v>0.4109844946758827</v>
      </c>
      <c r="K16" s="31">
        <f t="shared" si="3"/>
        <v>2.5975811231125654</v>
      </c>
      <c r="L16" s="84">
        <v>12040155</v>
      </c>
      <c r="M16" s="85">
        <v>14026703</v>
      </c>
      <c r="N16" s="32">
        <f t="shared" si="4"/>
        <v>2.558106602448224</v>
      </c>
      <c r="O16" s="31">
        <f t="shared" si="5"/>
        <v>14.711083566822511</v>
      </c>
      <c r="P16" s="6"/>
      <c r="Q16" s="33"/>
    </row>
    <row r="17" spans="1:17" ht="13.5">
      <c r="A17" s="3"/>
      <c r="B17" s="29" t="s">
        <v>23</v>
      </c>
      <c r="C17" s="63">
        <v>119217752</v>
      </c>
      <c r="D17" s="64">
        <v>104856845</v>
      </c>
      <c r="E17" s="65">
        <f t="shared" si="0"/>
        <v>-14360907</v>
      </c>
      <c r="F17" s="63">
        <v>121166929</v>
      </c>
      <c r="G17" s="64">
        <v>110338373</v>
      </c>
      <c r="H17" s="65">
        <f t="shared" si="1"/>
        <v>-10828556</v>
      </c>
      <c r="I17" s="65">
        <v>121048804</v>
      </c>
      <c r="J17" s="42">
        <f t="shared" si="2"/>
        <v>-12.045946815034728</v>
      </c>
      <c r="K17" s="31">
        <f t="shared" si="3"/>
        <v>-8.936890692343948</v>
      </c>
      <c r="L17" s="88">
        <v>12040155</v>
      </c>
      <c r="M17" s="85">
        <v>14026703</v>
      </c>
      <c r="N17" s="32">
        <f t="shared" si="4"/>
        <v>-119.2751006943017</v>
      </c>
      <c r="O17" s="31">
        <f t="shared" si="5"/>
        <v>-77.19958139842271</v>
      </c>
      <c r="P17" s="6"/>
      <c r="Q17" s="33"/>
    </row>
    <row r="18" spans="1:17" ht="13.5">
      <c r="A18" s="3"/>
      <c r="B18" s="34" t="s">
        <v>24</v>
      </c>
      <c r="C18" s="66">
        <v>329355985</v>
      </c>
      <c r="D18" s="67">
        <v>341396140</v>
      </c>
      <c r="E18" s="68">
        <f t="shared" si="0"/>
        <v>12040155</v>
      </c>
      <c r="F18" s="66">
        <v>344676650</v>
      </c>
      <c r="G18" s="67">
        <v>358703353</v>
      </c>
      <c r="H18" s="68">
        <f t="shared" si="1"/>
        <v>14026703</v>
      </c>
      <c r="I18" s="68">
        <v>383876438</v>
      </c>
      <c r="J18" s="43">
        <f t="shared" si="2"/>
        <v>3.655666072076996</v>
      </c>
      <c r="K18" s="36">
        <f t="shared" si="3"/>
        <v>4.069525162206375</v>
      </c>
      <c r="L18" s="89">
        <v>12040155</v>
      </c>
      <c r="M18" s="87">
        <v>14026703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-13314393</v>
      </c>
      <c r="D19" s="73">
        <v>-19816154</v>
      </c>
      <c r="E19" s="74">
        <f t="shared" si="0"/>
        <v>-6501761</v>
      </c>
      <c r="F19" s="75">
        <v>-13917229</v>
      </c>
      <c r="G19" s="76">
        <v>-19207111</v>
      </c>
      <c r="H19" s="77">
        <f t="shared" si="1"/>
        <v>-5289882</v>
      </c>
      <c r="I19" s="77">
        <v>-16215099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4085000</v>
      </c>
      <c r="M22" s="85">
        <v>-19020000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1200000</v>
      </c>
      <c r="E23" s="65">
        <f t="shared" si="0"/>
        <v>1200000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4085000</v>
      </c>
      <c r="M23" s="85">
        <v>-19020000</v>
      </c>
      <c r="N23" s="32">
        <f t="shared" si="4"/>
        <v>29.37576499388005</v>
      </c>
      <c r="O23" s="31">
        <f t="shared" si="5"/>
        <v>0</v>
      </c>
      <c r="P23" s="6"/>
      <c r="Q23" s="33"/>
    </row>
    <row r="24" spans="1:17" ht="13.5">
      <c r="A24" s="7"/>
      <c r="B24" s="29" t="s">
        <v>29</v>
      </c>
      <c r="C24" s="63">
        <v>27873400</v>
      </c>
      <c r="D24" s="64">
        <v>30758400</v>
      </c>
      <c r="E24" s="65">
        <f t="shared" si="0"/>
        <v>2885000</v>
      </c>
      <c r="F24" s="63">
        <v>38707350</v>
      </c>
      <c r="G24" s="64">
        <v>19687350</v>
      </c>
      <c r="H24" s="65">
        <f t="shared" si="1"/>
        <v>-19020000</v>
      </c>
      <c r="I24" s="65">
        <v>23528400</v>
      </c>
      <c r="J24" s="30">
        <f t="shared" si="2"/>
        <v>10.350369886702017</v>
      </c>
      <c r="K24" s="31">
        <f t="shared" si="3"/>
        <v>-49.13795441950947</v>
      </c>
      <c r="L24" s="84">
        <v>4085000</v>
      </c>
      <c r="M24" s="85">
        <v>-19020000</v>
      </c>
      <c r="N24" s="32">
        <f t="shared" si="4"/>
        <v>70.62423500611995</v>
      </c>
      <c r="O24" s="31">
        <f t="shared" si="5"/>
        <v>100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4085000</v>
      </c>
      <c r="M25" s="85">
        <v>-19020000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27873400</v>
      </c>
      <c r="D26" s="67">
        <v>31958400</v>
      </c>
      <c r="E26" s="68">
        <f t="shared" si="0"/>
        <v>4085000</v>
      </c>
      <c r="F26" s="66">
        <v>38707350</v>
      </c>
      <c r="G26" s="67">
        <v>19687350</v>
      </c>
      <c r="H26" s="68">
        <f t="shared" si="1"/>
        <v>-19020000</v>
      </c>
      <c r="I26" s="68">
        <v>23528400</v>
      </c>
      <c r="J26" s="43">
        <f t="shared" si="2"/>
        <v>14.655549735590204</v>
      </c>
      <c r="K26" s="36">
        <f t="shared" si="3"/>
        <v>-49.13795441950947</v>
      </c>
      <c r="L26" s="89">
        <v>4085000</v>
      </c>
      <c r="M26" s="87">
        <v>-19020000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8147247</v>
      </c>
      <c r="D28" s="64">
        <v>2482086</v>
      </c>
      <c r="E28" s="65">
        <f t="shared" si="0"/>
        <v>-5665161</v>
      </c>
      <c r="F28" s="63">
        <v>16971922</v>
      </c>
      <c r="G28" s="64">
        <v>3400329</v>
      </c>
      <c r="H28" s="65">
        <f t="shared" si="1"/>
        <v>-13571593</v>
      </c>
      <c r="I28" s="65">
        <v>5216090</v>
      </c>
      <c r="J28" s="30">
        <f t="shared" si="2"/>
        <v>-69.53466612709789</v>
      </c>
      <c r="K28" s="31">
        <f t="shared" si="3"/>
        <v>-79.9649739139739</v>
      </c>
      <c r="L28" s="84">
        <v>4085000</v>
      </c>
      <c r="M28" s="85">
        <v>-19020000</v>
      </c>
      <c r="N28" s="32">
        <f t="shared" si="4"/>
        <v>-138.6820318237454</v>
      </c>
      <c r="O28" s="31">
        <f t="shared" si="5"/>
        <v>71.35432702418507</v>
      </c>
      <c r="P28" s="6"/>
      <c r="Q28" s="33"/>
    </row>
    <row r="29" spans="1:17" ht="13.5">
      <c r="A29" s="7"/>
      <c r="B29" s="29" t="s">
        <v>33</v>
      </c>
      <c r="C29" s="63">
        <v>9600000</v>
      </c>
      <c r="D29" s="64">
        <v>15400000</v>
      </c>
      <c r="E29" s="65">
        <f t="shared" si="0"/>
        <v>5800000</v>
      </c>
      <c r="F29" s="63">
        <v>9920000</v>
      </c>
      <c r="G29" s="64">
        <v>5000000</v>
      </c>
      <c r="H29" s="65">
        <f t="shared" si="1"/>
        <v>-4920000</v>
      </c>
      <c r="I29" s="65">
        <v>5000000</v>
      </c>
      <c r="J29" s="30">
        <f t="shared" si="2"/>
        <v>60.416666666666664</v>
      </c>
      <c r="K29" s="31">
        <f t="shared" si="3"/>
        <v>-49.596774193548384</v>
      </c>
      <c r="L29" s="84">
        <v>4085000</v>
      </c>
      <c r="M29" s="85">
        <v>-19020000</v>
      </c>
      <c r="N29" s="32">
        <f t="shared" si="4"/>
        <v>141.9828641370869</v>
      </c>
      <c r="O29" s="31">
        <f t="shared" si="5"/>
        <v>25.86750788643533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4085000</v>
      </c>
      <c r="M30" s="85">
        <v>-19020000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6582586</v>
      </c>
      <c r="D31" s="64">
        <v>5786785</v>
      </c>
      <c r="E31" s="65">
        <f t="shared" si="0"/>
        <v>-795801</v>
      </c>
      <c r="F31" s="63">
        <v>10982429</v>
      </c>
      <c r="G31" s="64">
        <v>4787766</v>
      </c>
      <c r="H31" s="65">
        <f t="shared" si="1"/>
        <v>-6194663</v>
      </c>
      <c r="I31" s="65">
        <v>5576216</v>
      </c>
      <c r="J31" s="30">
        <f t="shared" si="2"/>
        <v>-12.089488842227052</v>
      </c>
      <c r="K31" s="31">
        <f t="shared" si="3"/>
        <v>-56.40521782567408</v>
      </c>
      <c r="L31" s="84">
        <v>4085000</v>
      </c>
      <c r="M31" s="85">
        <v>-19020000</v>
      </c>
      <c r="N31" s="32">
        <f t="shared" si="4"/>
        <v>-19.481052631578947</v>
      </c>
      <c r="O31" s="31">
        <f t="shared" si="5"/>
        <v>32.569206098843324</v>
      </c>
      <c r="P31" s="6"/>
      <c r="Q31" s="33"/>
    </row>
    <row r="32" spans="1:17" ht="13.5">
      <c r="A32" s="7"/>
      <c r="B32" s="29" t="s">
        <v>36</v>
      </c>
      <c r="C32" s="63">
        <v>3543567</v>
      </c>
      <c r="D32" s="64">
        <v>8289529</v>
      </c>
      <c r="E32" s="65">
        <f t="shared" si="0"/>
        <v>4745962</v>
      </c>
      <c r="F32" s="63">
        <v>832999</v>
      </c>
      <c r="G32" s="64">
        <v>6499255</v>
      </c>
      <c r="H32" s="65">
        <f t="shared" si="1"/>
        <v>5666256</v>
      </c>
      <c r="I32" s="65">
        <v>7736094</v>
      </c>
      <c r="J32" s="30">
        <f t="shared" si="2"/>
        <v>133.93176988046224</v>
      </c>
      <c r="K32" s="31">
        <f t="shared" si="3"/>
        <v>680.2236257186383</v>
      </c>
      <c r="L32" s="84">
        <v>4085000</v>
      </c>
      <c r="M32" s="85">
        <v>-19020000</v>
      </c>
      <c r="N32" s="32">
        <f t="shared" si="4"/>
        <v>116.18022031823745</v>
      </c>
      <c r="O32" s="31">
        <f t="shared" si="5"/>
        <v>-29.79104100946372</v>
      </c>
      <c r="P32" s="6"/>
      <c r="Q32" s="33"/>
    </row>
    <row r="33" spans="1:17" ht="14.25" thickBot="1">
      <c r="A33" s="7"/>
      <c r="B33" s="57" t="s">
        <v>37</v>
      </c>
      <c r="C33" s="81">
        <v>27873400</v>
      </c>
      <c r="D33" s="82">
        <v>31958400</v>
      </c>
      <c r="E33" s="83">
        <f t="shared" si="0"/>
        <v>4085000</v>
      </c>
      <c r="F33" s="81">
        <v>38707350</v>
      </c>
      <c r="G33" s="82">
        <v>19687350</v>
      </c>
      <c r="H33" s="83">
        <f t="shared" si="1"/>
        <v>-19020000</v>
      </c>
      <c r="I33" s="83">
        <v>23528400</v>
      </c>
      <c r="J33" s="58">
        <f t="shared" si="2"/>
        <v>14.655549735590204</v>
      </c>
      <c r="K33" s="59">
        <f t="shared" si="3"/>
        <v>-49.13795441950947</v>
      </c>
      <c r="L33" s="96">
        <v>4085000</v>
      </c>
      <c r="M33" s="97">
        <v>-19020000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71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12196208</v>
      </c>
      <c r="M8" s="85">
        <v>15152014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3.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12196208</v>
      </c>
      <c r="M9" s="85">
        <v>15152014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3.5">
      <c r="A10" s="3"/>
      <c r="B10" s="29" t="s">
        <v>17</v>
      </c>
      <c r="C10" s="63">
        <v>85040480</v>
      </c>
      <c r="D10" s="64">
        <v>97236688</v>
      </c>
      <c r="E10" s="65">
        <f aca="true" t="shared" si="0" ref="E10:E33">($D10-$C10)</f>
        <v>12196208</v>
      </c>
      <c r="F10" s="63">
        <v>89153182</v>
      </c>
      <c r="G10" s="64">
        <v>104305196</v>
      </c>
      <c r="H10" s="65">
        <f aca="true" t="shared" si="1" ref="H10:H33">($G10-$F10)</f>
        <v>15152014</v>
      </c>
      <c r="I10" s="65">
        <v>106093546</v>
      </c>
      <c r="J10" s="30">
        <f aca="true" t="shared" si="2" ref="J10:J33">IF($C10=0,0,($E10/$C10)*100)</f>
        <v>14.341650000094072</v>
      </c>
      <c r="K10" s="31">
        <f aca="true" t="shared" si="3" ref="K10:K33">IF($F10=0,0,($H10/$F10)*100)</f>
        <v>16.99548312252052</v>
      </c>
      <c r="L10" s="84">
        <v>12196208</v>
      </c>
      <c r="M10" s="85">
        <v>15152014</v>
      </c>
      <c r="N10" s="32">
        <f aca="true" t="shared" si="4" ref="N10:N33">IF($L10=0,0,($E10/$L10)*100)</f>
        <v>100</v>
      </c>
      <c r="O10" s="31">
        <f aca="true" t="shared" si="5" ref="O10:O33">IF($M10=0,0,($H10/$M10)*100)</f>
        <v>100</v>
      </c>
      <c r="P10" s="6"/>
      <c r="Q10" s="33"/>
    </row>
    <row r="11" spans="1:17" ht="13.5">
      <c r="A11" s="7"/>
      <c r="B11" s="34" t="s">
        <v>18</v>
      </c>
      <c r="C11" s="66">
        <v>85040480</v>
      </c>
      <c r="D11" s="67">
        <v>97236688</v>
      </c>
      <c r="E11" s="68">
        <f t="shared" si="0"/>
        <v>12196208</v>
      </c>
      <c r="F11" s="66">
        <v>89153182</v>
      </c>
      <c r="G11" s="67">
        <v>104305196</v>
      </c>
      <c r="H11" s="68">
        <f t="shared" si="1"/>
        <v>15152014</v>
      </c>
      <c r="I11" s="68">
        <v>106093546</v>
      </c>
      <c r="J11" s="35">
        <f t="shared" si="2"/>
        <v>14.341650000094072</v>
      </c>
      <c r="K11" s="36">
        <f t="shared" si="3"/>
        <v>16.99548312252052</v>
      </c>
      <c r="L11" s="86">
        <v>12196208</v>
      </c>
      <c r="M11" s="87">
        <v>15152014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49910461</v>
      </c>
      <c r="D13" s="64">
        <v>51009927</v>
      </c>
      <c r="E13" s="65">
        <f t="shared" si="0"/>
        <v>1099466</v>
      </c>
      <c r="F13" s="63">
        <v>52555716</v>
      </c>
      <c r="G13" s="64">
        <v>52128995</v>
      </c>
      <c r="H13" s="65">
        <f t="shared" si="1"/>
        <v>-426721</v>
      </c>
      <c r="I13" s="65">
        <v>53363349</v>
      </c>
      <c r="J13" s="30">
        <f t="shared" si="2"/>
        <v>2.202876867837386</v>
      </c>
      <c r="K13" s="31">
        <f t="shared" si="3"/>
        <v>-0.8119402273960077</v>
      </c>
      <c r="L13" s="84">
        <v>12794107</v>
      </c>
      <c r="M13" s="85">
        <v>14040806</v>
      </c>
      <c r="N13" s="32">
        <f t="shared" si="4"/>
        <v>8.59353450772297</v>
      </c>
      <c r="O13" s="31">
        <f t="shared" si="5"/>
        <v>-3.0391488921647376</v>
      </c>
      <c r="P13" s="6"/>
      <c r="Q13" s="33"/>
    </row>
    <row r="14" spans="1:17" ht="13.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12794107</v>
      </c>
      <c r="M14" s="85">
        <v>14040806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12794107</v>
      </c>
      <c r="M15" s="85">
        <v>14040806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12794107</v>
      </c>
      <c r="M16" s="85">
        <v>14040806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3.5">
      <c r="A17" s="3"/>
      <c r="B17" s="29" t="s">
        <v>23</v>
      </c>
      <c r="C17" s="63">
        <v>33550229</v>
      </c>
      <c r="D17" s="64">
        <v>45244870</v>
      </c>
      <c r="E17" s="65">
        <f t="shared" si="0"/>
        <v>11694641</v>
      </c>
      <c r="F17" s="63">
        <v>35001266</v>
      </c>
      <c r="G17" s="64">
        <v>49468793</v>
      </c>
      <c r="H17" s="65">
        <f t="shared" si="1"/>
        <v>14467527</v>
      </c>
      <c r="I17" s="65">
        <v>49830432</v>
      </c>
      <c r="J17" s="42">
        <f t="shared" si="2"/>
        <v>34.85711230167758</v>
      </c>
      <c r="K17" s="31">
        <f t="shared" si="3"/>
        <v>41.33429630802497</v>
      </c>
      <c r="L17" s="88">
        <v>12794107</v>
      </c>
      <c r="M17" s="85">
        <v>14040806</v>
      </c>
      <c r="N17" s="32">
        <f t="shared" si="4"/>
        <v>91.40646549227704</v>
      </c>
      <c r="O17" s="31">
        <f t="shared" si="5"/>
        <v>103.03914889216475</v>
      </c>
      <c r="P17" s="6"/>
      <c r="Q17" s="33"/>
    </row>
    <row r="18" spans="1:17" ht="13.5">
      <c r="A18" s="3"/>
      <c r="B18" s="34" t="s">
        <v>24</v>
      </c>
      <c r="C18" s="66">
        <v>83460690</v>
      </c>
      <c r="D18" s="67">
        <v>96254797</v>
      </c>
      <c r="E18" s="68">
        <f t="shared" si="0"/>
        <v>12794107</v>
      </c>
      <c r="F18" s="66">
        <v>87556982</v>
      </c>
      <c r="G18" s="67">
        <v>101597788</v>
      </c>
      <c r="H18" s="68">
        <f t="shared" si="1"/>
        <v>14040806</v>
      </c>
      <c r="I18" s="68">
        <v>103193781</v>
      </c>
      <c r="J18" s="43">
        <f t="shared" si="2"/>
        <v>15.329500630775996</v>
      </c>
      <c r="K18" s="36">
        <f t="shared" si="3"/>
        <v>16.03619229360829</v>
      </c>
      <c r="L18" s="89">
        <v>12794107</v>
      </c>
      <c r="M18" s="87">
        <v>14040806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1579790</v>
      </c>
      <c r="D19" s="73">
        <v>981891</v>
      </c>
      <c r="E19" s="74">
        <f t="shared" si="0"/>
        <v>-597899</v>
      </c>
      <c r="F19" s="75">
        <v>1596200</v>
      </c>
      <c r="G19" s="76">
        <v>2707408</v>
      </c>
      <c r="H19" s="77">
        <f t="shared" si="1"/>
        <v>1111208</v>
      </c>
      <c r="I19" s="77">
        <v>2899765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-254200</v>
      </c>
      <c r="M22" s="85">
        <v>-980000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743800</v>
      </c>
      <c r="E23" s="65">
        <f t="shared" si="0"/>
        <v>743800</v>
      </c>
      <c r="F23" s="63">
        <v>0</v>
      </c>
      <c r="G23" s="64">
        <v>130000</v>
      </c>
      <c r="H23" s="65">
        <f t="shared" si="1"/>
        <v>130000</v>
      </c>
      <c r="I23" s="65">
        <v>1125001</v>
      </c>
      <c r="J23" s="30">
        <f t="shared" si="2"/>
        <v>0</v>
      </c>
      <c r="K23" s="31">
        <f t="shared" si="3"/>
        <v>0</v>
      </c>
      <c r="L23" s="84">
        <v>-254200</v>
      </c>
      <c r="M23" s="85">
        <v>-980000</v>
      </c>
      <c r="N23" s="32">
        <f t="shared" si="4"/>
        <v>-292.6042486231314</v>
      </c>
      <c r="O23" s="31">
        <f t="shared" si="5"/>
        <v>-13.26530612244898</v>
      </c>
      <c r="P23" s="6"/>
      <c r="Q23" s="33"/>
    </row>
    <row r="24" spans="1:17" ht="13.5">
      <c r="A24" s="7"/>
      <c r="B24" s="29" t="s">
        <v>29</v>
      </c>
      <c r="C24" s="63">
        <v>998000</v>
      </c>
      <c r="D24" s="64">
        <v>0</v>
      </c>
      <c r="E24" s="65">
        <f t="shared" si="0"/>
        <v>-998000</v>
      </c>
      <c r="F24" s="63">
        <v>1110000</v>
      </c>
      <c r="G24" s="64">
        <v>0</v>
      </c>
      <c r="H24" s="65">
        <f t="shared" si="1"/>
        <v>-1110000</v>
      </c>
      <c r="I24" s="65">
        <v>0</v>
      </c>
      <c r="J24" s="30">
        <f t="shared" si="2"/>
        <v>-100</v>
      </c>
      <c r="K24" s="31">
        <f t="shared" si="3"/>
        <v>-100</v>
      </c>
      <c r="L24" s="84">
        <v>-254200</v>
      </c>
      <c r="M24" s="85">
        <v>-980000</v>
      </c>
      <c r="N24" s="32">
        <f t="shared" si="4"/>
        <v>392.6042486231314</v>
      </c>
      <c r="O24" s="31">
        <f t="shared" si="5"/>
        <v>113.26530612244898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-254200</v>
      </c>
      <c r="M25" s="85">
        <v>-980000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998000</v>
      </c>
      <c r="D26" s="67">
        <v>743800</v>
      </c>
      <c r="E26" s="68">
        <f t="shared" si="0"/>
        <v>-254200</v>
      </c>
      <c r="F26" s="66">
        <v>1110000</v>
      </c>
      <c r="G26" s="67">
        <v>130000</v>
      </c>
      <c r="H26" s="68">
        <f t="shared" si="1"/>
        <v>-980000</v>
      </c>
      <c r="I26" s="68">
        <v>1125001</v>
      </c>
      <c r="J26" s="43">
        <f t="shared" si="2"/>
        <v>-25.470941883767534</v>
      </c>
      <c r="K26" s="36">
        <f t="shared" si="3"/>
        <v>-88.28828828828829</v>
      </c>
      <c r="L26" s="89">
        <v>-254200</v>
      </c>
      <c r="M26" s="87">
        <v>-980000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-254200</v>
      </c>
      <c r="M28" s="85">
        <v>-980000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3.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-254200</v>
      </c>
      <c r="M29" s="85">
        <v>-980000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-254200</v>
      </c>
      <c r="M30" s="85">
        <v>-980000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-254200</v>
      </c>
      <c r="M31" s="85">
        <v>-980000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3.5">
      <c r="A32" s="7"/>
      <c r="B32" s="29" t="s">
        <v>36</v>
      </c>
      <c r="C32" s="63">
        <v>998000</v>
      </c>
      <c r="D32" s="64">
        <v>743800</v>
      </c>
      <c r="E32" s="65">
        <f t="shared" si="0"/>
        <v>-254200</v>
      </c>
      <c r="F32" s="63">
        <v>1110000</v>
      </c>
      <c r="G32" s="64">
        <v>130000</v>
      </c>
      <c r="H32" s="65">
        <f t="shared" si="1"/>
        <v>-980000</v>
      </c>
      <c r="I32" s="65">
        <v>1125001</v>
      </c>
      <c r="J32" s="30">
        <f t="shared" si="2"/>
        <v>-25.470941883767534</v>
      </c>
      <c r="K32" s="31">
        <f t="shared" si="3"/>
        <v>-88.28828828828829</v>
      </c>
      <c r="L32" s="84">
        <v>-254200</v>
      </c>
      <c r="M32" s="85">
        <v>-980000</v>
      </c>
      <c r="N32" s="32">
        <f t="shared" si="4"/>
        <v>100</v>
      </c>
      <c r="O32" s="31">
        <f t="shared" si="5"/>
        <v>100</v>
      </c>
      <c r="P32" s="6"/>
      <c r="Q32" s="33"/>
    </row>
    <row r="33" spans="1:17" ht="14.25" thickBot="1">
      <c r="A33" s="7"/>
      <c r="B33" s="57" t="s">
        <v>37</v>
      </c>
      <c r="C33" s="81">
        <v>998000</v>
      </c>
      <c r="D33" s="82">
        <v>743800</v>
      </c>
      <c r="E33" s="83">
        <f t="shared" si="0"/>
        <v>-254200</v>
      </c>
      <c r="F33" s="81">
        <v>1110000</v>
      </c>
      <c r="G33" s="82">
        <v>130000</v>
      </c>
      <c r="H33" s="83">
        <f t="shared" si="1"/>
        <v>-980000</v>
      </c>
      <c r="I33" s="83">
        <v>1125001</v>
      </c>
      <c r="J33" s="58">
        <f t="shared" si="2"/>
        <v>-25.470941883767534</v>
      </c>
      <c r="K33" s="59">
        <f t="shared" si="3"/>
        <v>-88.28828828828829</v>
      </c>
      <c r="L33" s="96">
        <v>-254200</v>
      </c>
      <c r="M33" s="97">
        <v>-980000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45662000</v>
      </c>
      <c r="D8" s="64">
        <v>46908626</v>
      </c>
      <c r="E8" s="65">
        <f>($D8-$C8)</f>
        <v>1246626</v>
      </c>
      <c r="F8" s="63">
        <v>48173000</v>
      </c>
      <c r="G8" s="64">
        <v>49441692</v>
      </c>
      <c r="H8" s="65">
        <f>($G8-$F8)</f>
        <v>1268692</v>
      </c>
      <c r="I8" s="65">
        <v>52111543</v>
      </c>
      <c r="J8" s="30">
        <f>IF($C8=0,0,($E8/$C8)*100)</f>
        <v>2.7301169462572816</v>
      </c>
      <c r="K8" s="31">
        <f>IF($F8=0,0,($H8/$F8)*100)</f>
        <v>2.633616341103938</v>
      </c>
      <c r="L8" s="84">
        <v>8955517</v>
      </c>
      <c r="M8" s="85">
        <v>-8216096</v>
      </c>
      <c r="N8" s="32">
        <f>IF($L8=0,0,($E8/$L8)*100)</f>
        <v>13.92020136860887</v>
      </c>
      <c r="O8" s="31">
        <f>IF($M8=0,0,($H8/$M8)*100)</f>
        <v>-15.441543039419209</v>
      </c>
      <c r="P8" s="6"/>
      <c r="Q8" s="33"/>
    </row>
    <row r="9" spans="1:17" ht="13.5">
      <c r="A9" s="3"/>
      <c r="B9" s="29" t="s">
        <v>16</v>
      </c>
      <c r="C9" s="63">
        <v>141958000</v>
      </c>
      <c r="D9" s="64">
        <v>154476840</v>
      </c>
      <c r="E9" s="65">
        <f>($D9-$C9)</f>
        <v>12518840</v>
      </c>
      <c r="F9" s="63">
        <v>149767000</v>
      </c>
      <c r="G9" s="64">
        <v>158988352</v>
      </c>
      <c r="H9" s="65">
        <f>($G9-$F9)</f>
        <v>9221352</v>
      </c>
      <c r="I9" s="65">
        <v>167580945</v>
      </c>
      <c r="J9" s="30">
        <f>IF($C9=0,0,($E9/$C9)*100)</f>
        <v>8.818692852815621</v>
      </c>
      <c r="K9" s="31">
        <f>IF($F9=0,0,($H9/$F9)*100)</f>
        <v>6.157132078495263</v>
      </c>
      <c r="L9" s="84">
        <v>8955517</v>
      </c>
      <c r="M9" s="85">
        <v>-8216096</v>
      </c>
      <c r="N9" s="32">
        <f>IF($L9=0,0,($E9/$L9)*100)</f>
        <v>139.7891378018712</v>
      </c>
      <c r="O9" s="31">
        <f>IF($M9=0,0,($H9/$M9)*100)</f>
        <v>-112.23520270454483</v>
      </c>
      <c r="P9" s="6"/>
      <c r="Q9" s="33"/>
    </row>
    <row r="10" spans="1:17" ht="13.5">
      <c r="A10" s="3"/>
      <c r="B10" s="29" t="s">
        <v>17</v>
      </c>
      <c r="C10" s="63">
        <v>128096740</v>
      </c>
      <c r="D10" s="64">
        <v>123286791</v>
      </c>
      <c r="E10" s="65">
        <f aca="true" t="shared" si="0" ref="E10:E33">($D10-$C10)</f>
        <v>-4809949</v>
      </c>
      <c r="F10" s="63">
        <v>121667609</v>
      </c>
      <c r="G10" s="64">
        <v>102961469</v>
      </c>
      <c r="H10" s="65">
        <f aca="true" t="shared" si="1" ref="H10:H33">($G10-$F10)</f>
        <v>-18706140</v>
      </c>
      <c r="I10" s="65">
        <v>107962256</v>
      </c>
      <c r="J10" s="30">
        <f aca="true" t="shared" si="2" ref="J10:J33">IF($C10=0,0,($E10/$C10)*100)</f>
        <v>-3.7549347469732637</v>
      </c>
      <c r="K10" s="31">
        <f aca="true" t="shared" si="3" ref="K10:K33">IF($F10=0,0,($H10/$F10)*100)</f>
        <v>-15.374790508129408</v>
      </c>
      <c r="L10" s="84">
        <v>8955517</v>
      </c>
      <c r="M10" s="85">
        <v>-8216096</v>
      </c>
      <c r="N10" s="32">
        <f aca="true" t="shared" si="4" ref="N10:N33">IF($L10=0,0,($E10/$L10)*100)</f>
        <v>-53.70933917048005</v>
      </c>
      <c r="O10" s="31">
        <f aca="true" t="shared" si="5" ref="O10:O33">IF($M10=0,0,($H10/$M10)*100)</f>
        <v>227.67674574396403</v>
      </c>
      <c r="P10" s="6"/>
      <c r="Q10" s="33"/>
    </row>
    <row r="11" spans="1:17" ht="13.5">
      <c r="A11" s="7"/>
      <c r="B11" s="34" t="s">
        <v>18</v>
      </c>
      <c r="C11" s="66">
        <v>315716740</v>
      </c>
      <c r="D11" s="67">
        <v>324672257</v>
      </c>
      <c r="E11" s="68">
        <f t="shared" si="0"/>
        <v>8955517</v>
      </c>
      <c r="F11" s="66">
        <v>319607609</v>
      </c>
      <c r="G11" s="67">
        <v>311391513</v>
      </c>
      <c r="H11" s="68">
        <f t="shared" si="1"/>
        <v>-8216096</v>
      </c>
      <c r="I11" s="68">
        <v>327654744</v>
      </c>
      <c r="J11" s="35">
        <f t="shared" si="2"/>
        <v>2.83656704424352</v>
      </c>
      <c r="K11" s="36">
        <f t="shared" si="3"/>
        <v>-2.5706822267801512</v>
      </c>
      <c r="L11" s="86">
        <v>8955517</v>
      </c>
      <c r="M11" s="87">
        <v>-8216096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110217000</v>
      </c>
      <c r="D13" s="64">
        <v>119499420</v>
      </c>
      <c r="E13" s="65">
        <f t="shared" si="0"/>
        <v>9282420</v>
      </c>
      <c r="F13" s="63">
        <v>116272000</v>
      </c>
      <c r="G13" s="64">
        <v>124485350</v>
      </c>
      <c r="H13" s="65">
        <f t="shared" si="1"/>
        <v>8213350</v>
      </c>
      <c r="I13" s="65">
        <v>130625406</v>
      </c>
      <c r="J13" s="30">
        <f t="shared" si="2"/>
        <v>8.421949427039387</v>
      </c>
      <c r="K13" s="31">
        <f t="shared" si="3"/>
        <v>7.063910485757534</v>
      </c>
      <c r="L13" s="84">
        <v>13157216</v>
      </c>
      <c r="M13" s="85">
        <v>5700275</v>
      </c>
      <c r="N13" s="32">
        <f t="shared" si="4"/>
        <v>70.55003125281215</v>
      </c>
      <c r="O13" s="31">
        <f t="shared" si="5"/>
        <v>144.08690808776768</v>
      </c>
      <c r="P13" s="6"/>
      <c r="Q13" s="33"/>
    </row>
    <row r="14" spans="1:17" ht="13.5">
      <c r="A14" s="3"/>
      <c r="B14" s="29" t="s">
        <v>21</v>
      </c>
      <c r="C14" s="63">
        <v>40062000</v>
      </c>
      <c r="D14" s="64">
        <v>35531750</v>
      </c>
      <c r="E14" s="65">
        <f t="shared" si="0"/>
        <v>-4530250</v>
      </c>
      <c r="F14" s="63">
        <v>42265000</v>
      </c>
      <c r="G14" s="64">
        <v>36484750</v>
      </c>
      <c r="H14" s="65">
        <f t="shared" si="1"/>
        <v>-5780250</v>
      </c>
      <c r="I14" s="65">
        <v>37732750</v>
      </c>
      <c r="J14" s="30">
        <f t="shared" si="2"/>
        <v>-11.308097448954122</v>
      </c>
      <c r="K14" s="31">
        <f t="shared" si="3"/>
        <v>-13.67620962971726</v>
      </c>
      <c r="L14" s="84">
        <v>13157216</v>
      </c>
      <c r="M14" s="85">
        <v>5700275</v>
      </c>
      <c r="N14" s="32">
        <f t="shared" si="4"/>
        <v>-34.431676123581155</v>
      </c>
      <c r="O14" s="31">
        <f t="shared" si="5"/>
        <v>-101.40300248672214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13157216</v>
      </c>
      <c r="M15" s="85">
        <v>5700275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78246000</v>
      </c>
      <c r="D16" s="64">
        <v>82383212</v>
      </c>
      <c r="E16" s="65">
        <f t="shared" si="0"/>
        <v>4137212</v>
      </c>
      <c r="F16" s="63">
        <v>82550000</v>
      </c>
      <c r="G16" s="64">
        <v>86939905</v>
      </c>
      <c r="H16" s="65">
        <f t="shared" si="1"/>
        <v>4389905</v>
      </c>
      <c r="I16" s="65">
        <v>91634661</v>
      </c>
      <c r="J16" s="30">
        <f t="shared" si="2"/>
        <v>5.287442169567774</v>
      </c>
      <c r="K16" s="31">
        <f t="shared" si="3"/>
        <v>5.317874015748032</v>
      </c>
      <c r="L16" s="84">
        <v>13157216</v>
      </c>
      <c r="M16" s="85">
        <v>5700275</v>
      </c>
      <c r="N16" s="32">
        <f t="shared" si="4"/>
        <v>31.44443322964372</v>
      </c>
      <c r="O16" s="31">
        <f t="shared" si="5"/>
        <v>77.01216169395336</v>
      </c>
      <c r="P16" s="6"/>
      <c r="Q16" s="33"/>
    </row>
    <row r="17" spans="1:17" ht="13.5">
      <c r="A17" s="3"/>
      <c r="B17" s="29" t="s">
        <v>23</v>
      </c>
      <c r="C17" s="63">
        <v>102399304</v>
      </c>
      <c r="D17" s="64">
        <v>106667138</v>
      </c>
      <c r="E17" s="65">
        <f t="shared" si="0"/>
        <v>4267834</v>
      </c>
      <c r="F17" s="63">
        <v>93012217</v>
      </c>
      <c r="G17" s="64">
        <v>91889487</v>
      </c>
      <c r="H17" s="65">
        <f t="shared" si="1"/>
        <v>-1122730</v>
      </c>
      <c r="I17" s="65">
        <v>95715794</v>
      </c>
      <c r="J17" s="42">
        <f t="shared" si="2"/>
        <v>4.167834968878304</v>
      </c>
      <c r="K17" s="31">
        <f t="shared" si="3"/>
        <v>-1.207077990625683</v>
      </c>
      <c r="L17" s="88">
        <v>13157216</v>
      </c>
      <c r="M17" s="85">
        <v>5700275</v>
      </c>
      <c r="N17" s="32">
        <f t="shared" si="4"/>
        <v>32.437211641125295</v>
      </c>
      <c r="O17" s="31">
        <f t="shared" si="5"/>
        <v>-19.696067294998926</v>
      </c>
      <c r="P17" s="6"/>
      <c r="Q17" s="33"/>
    </row>
    <row r="18" spans="1:17" ht="13.5">
      <c r="A18" s="3"/>
      <c r="B18" s="34" t="s">
        <v>24</v>
      </c>
      <c r="C18" s="66">
        <v>330924304</v>
      </c>
      <c r="D18" s="67">
        <v>344081520</v>
      </c>
      <c r="E18" s="68">
        <f t="shared" si="0"/>
        <v>13157216</v>
      </c>
      <c r="F18" s="66">
        <v>334099217</v>
      </c>
      <c r="G18" s="67">
        <v>339799492</v>
      </c>
      <c r="H18" s="68">
        <f t="shared" si="1"/>
        <v>5700275</v>
      </c>
      <c r="I18" s="68">
        <v>355708611</v>
      </c>
      <c r="J18" s="43">
        <f t="shared" si="2"/>
        <v>3.975898971747932</v>
      </c>
      <c r="K18" s="36">
        <f t="shared" si="3"/>
        <v>1.7061623344061891</v>
      </c>
      <c r="L18" s="89">
        <v>13157216</v>
      </c>
      <c r="M18" s="87">
        <v>5700275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-15207564</v>
      </c>
      <c r="D19" s="73">
        <v>-19409263</v>
      </c>
      <c r="E19" s="74">
        <f t="shared" si="0"/>
        <v>-4201699</v>
      </c>
      <c r="F19" s="75">
        <v>-14491608</v>
      </c>
      <c r="G19" s="76">
        <v>-28407979</v>
      </c>
      <c r="H19" s="77">
        <f t="shared" si="1"/>
        <v>-13916371</v>
      </c>
      <c r="I19" s="77">
        <v>-28053867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-35839021</v>
      </c>
      <c r="M22" s="85">
        <v>-37507391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8009759</v>
      </c>
      <c r="D23" s="64">
        <v>0</v>
      </c>
      <c r="E23" s="65">
        <f t="shared" si="0"/>
        <v>-8009759</v>
      </c>
      <c r="F23" s="63">
        <v>7460000</v>
      </c>
      <c r="G23" s="64">
        <v>0</v>
      </c>
      <c r="H23" s="65">
        <f t="shared" si="1"/>
        <v>-7460000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-35839021</v>
      </c>
      <c r="M23" s="85">
        <v>-37507391</v>
      </c>
      <c r="N23" s="32">
        <f t="shared" si="4"/>
        <v>22.349268413330822</v>
      </c>
      <c r="O23" s="31">
        <f t="shared" si="5"/>
        <v>19.889413262575367</v>
      </c>
      <c r="P23" s="6"/>
      <c r="Q23" s="33"/>
    </row>
    <row r="24" spans="1:17" ht="13.5">
      <c r="A24" s="7"/>
      <c r="B24" s="29" t="s">
        <v>29</v>
      </c>
      <c r="C24" s="63">
        <v>27829262</v>
      </c>
      <c r="D24" s="64">
        <v>0</v>
      </c>
      <c r="E24" s="65">
        <f t="shared" si="0"/>
        <v>-27829262</v>
      </c>
      <c r="F24" s="63">
        <v>30047391</v>
      </c>
      <c r="G24" s="64">
        <v>0</v>
      </c>
      <c r="H24" s="65">
        <f t="shared" si="1"/>
        <v>-30047391</v>
      </c>
      <c r="I24" s="65">
        <v>0</v>
      </c>
      <c r="J24" s="30">
        <f t="shared" si="2"/>
        <v>-100</v>
      </c>
      <c r="K24" s="31">
        <f t="shared" si="3"/>
        <v>-100</v>
      </c>
      <c r="L24" s="84">
        <v>-35839021</v>
      </c>
      <c r="M24" s="85">
        <v>-37507391</v>
      </c>
      <c r="N24" s="32">
        <f t="shared" si="4"/>
        <v>77.65073158666918</v>
      </c>
      <c r="O24" s="31">
        <f t="shared" si="5"/>
        <v>80.11058673742463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-35839021</v>
      </c>
      <c r="M25" s="85">
        <v>-37507391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35839021</v>
      </c>
      <c r="D26" s="67">
        <v>0</v>
      </c>
      <c r="E26" s="68">
        <f t="shared" si="0"/>
        <v>-35839021</v>
      </c>
      <c r="F26" s="66">
        <v>37507391</v>
      </c>
      <c r="G26" s="67">
        <v>0</v>
      </c>
      <c r="H26" s="68">
        <f t="shared" si="1"/>
        <v>-37507391</v>
      </c>
      <c r="I26" s="68">
        <v>0</v>
      </c>
      <c r="J26" s="43">
        <f t="shared" si="2"/>
        <v>-100</v>
      </c>
      <c r="K26" s="36">
        <f t="shared" si="3"/>
        <v>-100</v>
      </c>
      <c r="L26" s="89">
        <v>-35839021</v>
      </c>
      <c r="M26" s="87">
        <v>-37507391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15901653</v>
      </c>
      <c r="D28" s="64">
        <v>0</v>
      </c>
      <c r="E28" s="65">
        <f t="shared" si="0"/>
        <v>-15901653</v>
      </c>
      <c r="F28" s="63">
        <v>20224674</v>
      </c>
      <c r="G28" s="64">
        <v>26336957</v>
      </c>
      <c r="H28" s="65">
        <f t="shared" si="1"/>
        <v>6112283</v>
      </c>
      <c r="I28" s="65">
        <v>26086957</v>
      </c>
      <c r="J28" s="30">
        <f t="shared" si="2"/>
        <v>-100</v>
      </c>
      <c r="K28" s="31">
        <f t="shared" si="3"/>
        <v>30.221911117084016</v>
      </c>
      <c r="L28" s="84">
        <v>-25523903</v>
      </c>
      <c r="M28" s="85">
        <v>-6911434</v>
      </c>
      <c r="N28" s="32">
        <f t="shared" si="4"/>
        <v>62.30102425949511</v>
      </c>
      <c r="O28" s="31">
        <f t="shared" si="5"/>
        <v>-88.43726207904177</v>
      </c>
      <c r="P28" s="6"/>
      <c r="Q28" s="33"/>
    </row>
    <row r="29" spans="1:17" ht="13.5">
      <c r="A29" s="7"/>
      <c r="B29" s="29" t="s">
        <v>33</v>
      </c>
      <c r="C29" s="63">
        <v>5142174</v>
      </c>
      <c r="D29" s="64">
        <v>0</v>
      </c>
      <c r="E29" s="65">
        <f t="shared" si="0"/>
        <v>-5142174</v>
      </c>
      <c r="F29" s="63">
        <v>6245217</v>
      </c>
      <c r="G29" s="64">
        <v>0</v>
      </c>
      <c r="H29" s="65">
        <f t="shared" si="1"/>
        <v>-6245217</v>
      </c>
      <c r="I29" s="65">
        <v>0</v>
      </c>
      <c r="J29" s="30">
        <f t="shared" si="2"/>
        <v>-100</v>
      </c>
      <c r="K29" s="31">
        <f t="shared" si="3"/>
        <v>-100</v>
      </c>
      <c r="L29" s="84">
        <v>-25523903</v>
      </c>
      <c r="M29" s="85">
        <v>-6911434</v>
      </c>
      <c r="N29" s="32">
        <f t="shared" si="4"/>
        <v>20.146503455995738</v>
      </c>
      <c r="O29" s="31">
        <f t="shared" si="5"/>
        <v>90.36065453276412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-25523903</v>
      </c>
      <c r="M30" s="85">
        <v>-6911434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10255435</v>
      </c>
      <c r="D31" s="64">
        <v>0</v>
      </c>
      <c r="E31" s="65">
        <f t="shared" si="0"/>
        <v>-10255435</v>
      </c>
      <c r="F31" s="63">
        <v>6397500</v>
      </c>
      <c r="G31" s="64">
        <v>0</v>
      </c>
      <c r="H31" s="65">
        <f t="shared" si="1"/>
        <v>-6397500</v>
      </c>
      <c r="I31" s="65">
        <v>0</v>
      </c>
      <c r="J31" s="30">
        <f t="shared" si="2"/>
        <v>-100</v>
      </c>
      <c r="K31" s="31">
        <f t="shared" si="3"/>
        <v>-100</v>
      </c>
      <c r="L31" s="84">
        <v>-25523903</v>
      </c>
      <c r="M31" s="85">
        <v>-6911434</v>
      </c>
      <c r="N31" s="32">
        <f t="shared" si="4"/>
        <v>40.17972878207537</v>
      </c>
      <c r="O31" s="31">
        <f t="shared" si="5"/>
        <v>92.56400336022887</v>
      </c>
      <c r="P31" s="6"/>
      <c r="Q31" s="33"/>
    </row>
    <row r="32" spans="1:17" ht="13.5">
      <c r="A32" s="7"/>
      <c r="B32" s="29" t="s">
        <v>36</v>
      </c>
      <c r="C32" s="63">
        <v>4539759</v>
      </c>
      <c r="D32" s="64">
        <v>10315118</v>
      </c>
      <c r="E32" s="65">
        <f t="shared" si="0"/>
        <v>5775359</v>
      </c>
      <c r="F32" s="63">
        <v>4640000</v>
      </c>
      <c r="G32" s="64">
        <v>4259000</v>
      </c>
      <c r="H32" s="65">
        <f t="shared" si="1"/>
        <v>-381000</v>
      </c>
      <c r="I32" s="65">
        <v>1393000</v>
      </c>
      <c r="J32" s="30">
        <f t="shared" si="2"/>
        <v>127.21730382604011</v>
      </c>
      <c r="K32" s="31">
        <f t="shared" si="3"/>
        <v>-8.211206896551724</v>
      </c>
      <c r="L32" s="84">
        <v>-25523903</v>
      </c>
      <c r="M32" s="85">
        <v>-6911434</v>
      </c>
      <c r="N32" s="32">
        <f t="shared" si="4"/>
        <v>-22.627256497566222</v>
      </c>
      <c r="O32" s="31">
        <f t="shared" si="5"/>
        <v>5.512604186048799</v>
      </c>
      <c r="P32" s="6"/>
      <c r="Q32" s="33"/>
    </row>
    <row r="33" spans="1:17" ht="14.25" thickBot="1">
      <c r="A33" s="7"/>
      <c r="B33" s="57" t="s">
        <v>37</v>
      </c>
      <c r="C33" s="81">
        <v>35839021</v>
      </c>
      <c r="D33" s="82">
        <v>10315118</v>
      </c>
      <c r="E33" s="83">
        <f t="shared" si="0"/>
        <v>-25523903</v>
      </c>
      <c r="F33" s="81">
        <v>37507391</v>
      </c>
      <c r="G33" s="82">
        <v>30595957</v>
      </c>
      <c r="H33" s="83">
        <f t="shared" si="1"/>
        <v>-6911434</v>
      </c>
      <c r="I33" s="83">
        <v>27479957</v>
      </c>
      <c r="J33" s="58">
        <f t="shared" si="2"/>
        <v>-71.21819259516046</v>
      </c>
      <c r="K33" s="59">
        <f t="shared" si="3"/>
        <v>-18.42685885563195</v>
      </c>
      <c r="L33" s="96">
        <v>-25523903</v>
      </c>
      <c r="M33" s="97">
        <v>-6911434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70809000</v>
      </c>
      <c r="D8" s="64">
        <v>71681069</v>
      </c>
      <c r="E8" s="65">
        <f>($D8-$C8)</f>
        <v>872069</v>
      </c>
      <c r="F8" s="63">
        <v>74704000</v>
      </c>
      <c r="G8" s="64">
        <v>75553000</v>
      </c>
      <c r="H8" s="65">
        <f>($G8-$F8)</f>
        <v>849000</v>
      </c>
      <c r="I8" s="65">
        <v>79632000</v>
      </c>
      <c r="J8" s="30">
        <f>IF($C8=0,0,($E8/$C8)*100)</f>
        <v>1.2315793190131197</v>
      </c>
      <c r="K8" s="31">
        <f>IF($F8=0,0,($H8/$F8)*100)</f>
        <v>1.1364853287641894</v>
      </c>
      <c r="L8" s="84">
        <v>30163947</v>
      </c>
      <c r="M8" s="85">
        <v>18685995</v>
      </c>
      <c r="N8" s="32">
        <f>IF($L8=0,0,($E8/$L8)*100)</f>
        <v>2.891097110069846</v>
      </c>
      <c r="O8" s="31">
        <f>IF($M8=0,0,($H8/$M8)*100)</f>
        <v>4.543509724796565</v>
      </c>
      <c r="P8" s="6"/>
      <c r="Q8" s="33"/>
    </row>
    <row r="9" spans="1:17" ht="13.5">
      <c r="A9" s="3"/>
      <c r="B9" s="29" t="s">
        <v>16</v>
      </c>
      <c r="C9" s="63">
        <v>177281000</v>
      </c>
      <c r="D9" s="64">
        <v>188140660</v>
      </c>
      <c r="E9" s="65">
        <f>($D9-$C9)</f>
        <v>10859660</v>
      </c>
      <c r="F9" s="63">
        <v>187034000</v>
      </c>
      <c r="G9" s="64">
        <v>200552604</v>
      </c>
      <c r="H9" s="65">
        <f>($G9-$F9)</f>
        <v>13518604</v>
      </c>
      <c r="I9" s="65">
        <v>213333262</v>
      </c>
      <c r="J9" s="30">
        <f>IF($C9=0,0,($E9/$C9)*100)</f>
        <v>6.125676186393353</v>
      </c>
      <c r="K9" s="31">
        <f>IF($F9=0,0,($H9/$F9)*100)</f>
        <v>7.227885838938375</v>
      </c>
      <c r="L9" s="84">
        <v>30163947</v>
      </c>
      <c r="M9" s="85">
        <v>18685995</v>
      </c>
      <c r="N9" s="32">
        <f>IF($L9=0,0,($E9/$L9)*100)</f>
        <v>36.002118688247265</v>
      </c>
      <c r="O9" s="31">
        <f>IF($M9=0,0,($H9/$M9)*100)</f>
        <v>72.34618226109983</v>
      </c>
      <c r="P9" s="6"/>
      <c r="Q9" s="33"/>
    </row>
    <row r="10" spans="1:17" ht="13.5">
      <c r="A10" s="3"/>
      <c r="B10" s="29" t="s">
        <v>17</v>
      </c>
      <c r="C10" s="63">
        <v>90140217</v>
      </c>
      <c r="D10" s="64">
        <v>108572435</v>
      </c>
      <c r="E10" s="65">
        <f aca="true" t="shared" si="0" ref="E10:E33">($D10-$C10)</f>
        <v>18432218</v>
      </c>
      <c r="F10" s="63">
        <v>96167783</v>
      </c>
      <c r="G10" s="64">
        <v>100486174</v>
      </c>
      <c r="H10" s="65">
        <f aca="true" t="shared" si="1" ref="H10:H33">($G10-$F10)</f>
        <v>4318391</v>
      </c>
      <c r="I10" s="65">
        <v>108650174</v>
      </c>
      <c r="J10" s="30">
        <f aca="true" t="shared" si="2" ref="J10:J33">IF($C10=0,0,($E10/$C10)*100)</f>
        <v>20.448384321062818</v>
      </c>
      <c r="K10" s="31">
        <f aca="true" t="shared" si="3" ref="K10:K33">IF($F10=0,0,($H10/$F10)*100)</f>
        <v>4.490475776071494</v>
      </c>
      <c r="L10" s="84">
        <v>30163947</v>
      </c>
      <c r="M10" s="85">
        <v>18685995</v>
      </c>
      <c r="N10" s="32">
        <f aca="true" t="shared" si="4" ref="N10:N33">IF($L10=0,0,($E10/$L10)*100)</f>
        <v>61.106784201682885</v>
      </c>
      <c r="O10" s="31">
        <f aca="true" t="shared" si="5" ref="O10:O33">IF($M10=0,0,($H10/$M10)*100)</f>
        <v>23.110308014103612</v>
      </c>
      <c r="P10" s="6"/>
      <c r="Q10" s="33"/>
    </row>
    <row r="11" spans="1:17" ht="13.5">
      <c r="A11" s="7"/>
      <c r="B11" s="34" t="s">
        <v>18</v>
      </c>
      <c r="C11" s="66">
        <v>338230217</v>
      </c>
      <c r="D11" s="67">
        <v>368394164</v>
      </c>
      <c r="E11" s="68">
        <f t="shared" si="0"/>
        <v>30163947</v>
      </c>
      <c r="F11" s="66">
        <v>357905783</v>
      </c>
      <c r="G11" s="67">
        <v>376591778</v>
      </c>
      <c r="H11" s="68">
        <f t="shared" si="1"/>
        <v>18685995</v>
      </c>
      <c r="I11" s="68">
        <v>401615436</v>
      </c>
      <c r="J11" s="35">
        <f t="shared" si="2"/>
        <v>8.918170371513554</v>
      </c>
      <c r="K11" s="36">
        <f t="shared" si="3"/>
        <v>5.220925698202535</v>
      </c>
      <c r="L11" s="86">
        <v>30163947</v>
      </c>
      <c r="M11" s="87">
        <v>18685995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130281826</v>
      </c>
      <c r="D13" s="64">
        <v>134014925</v>
      </c>
      <c r="E13" s="65">
        <f t="shared" si="0"/>
        <v>3733099</v>
      </c>
      <c r="F13" s="63">
        <v>137665000</v>
      </c>
      <c r="G13" s="64">
        <v>143390000</v>
      </c>
      <c r="H13" s="65">
        <f t="shared" si="1"/>
        <v>5725000</v>
      </c>
      <c r="I13" s="65">
        <v>154207000</v>
      </c>
      <c r="J13" s="30">
        <f t="shared" si="2"/>
        <v>2.865402730845974</v>
      </c>
      <c r="K13" s="31">
        <f t="shared" si="3"/>
        <v>4.158645988450224</v>
      </c>
      <c r="L13" s="84">
        <v>30717181</v>
      </c>
      <c r="M13" s="85">
        <v>25994000</v>
      </c>
      <c r="N13" s="32">
        <f t="shared" si="4"/>
        <v>12.153130197722245</v>
      </c>
      <c r="O13" s="31">
        <f t="shared" si="5"/>
        <v>22.02431330306994</v>
      </c>
      <c r="P13" s="6"/>
      <c r="Q13" s="33"/>
    </row>
    <row r="14" spans="1:17" ht="13.5">
      <c r="A14" s="3"/>
      <c r="B14" s="29" t="s">
        <v>21</v>
      </c>
      <c r="C14" s="63">
        <v>14907000</v>
      </c>
      <c r="D14" s="64">
        <v>21475000</v>
      </c>
      <c r="E14" s="65">
        <f t="shared" si="0"/>
        <v>6568000</v>
      </c>
      <c r="F14" s="63">
        <v>15727000</v>
      </c>
      <c r="G14" s="64">
        <v>22695000</v>
      </c>
      <c r="H14" s="65">
        <f t="shared" si="1"/>
        <v>6968000</v>
      </c>
      <c r="I14" s="65">
        <v>23985000</v>
      </c>
      <c r="J14" s="30">
        <f t="shared" si="2"/>
        <v>44.05983766015966</v>
      </c>
      <c r="K14" s="31">
        <f t="shared" si="3"/>
        <v>44.30597062376804</v>
      </c>
      <c r="L14" s="84">
        <v>30717181</v>
      </c>
      <c r="M14" s="85">
        <v>25994000</v>
      </c>
      <c r="N14" s="32">
        <f t="shared" si="4"/>
        <v>21.382170453727507</v>
      </c>
      <c r="O14" s="31">
        <f t="shared" si="5"/>
        <v>26.806186042932982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30717181</v>
      </c>
      <c r="M15" s="85">
        <v>25994000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83772000</v>
      </c>
      <c r="D16" s="64">
        <v>96543000</v>
      </c>
      <c r="E16" s="65">
        <f t="shared" si="0"/>
        <v>12771000</v>
      </c>
      <c r="F16" s="63">
        <v>88380000</v>
      </c>
      <c r="G16" s="64">
        <v>101757000</v>
      </c>
      <c r="H16" s="65">
        <f t="shared" si="1"/>
        <v>13377000</v>
      </c>
      <c r="I16" s="65">
        <v>107252000</v>
      </c>
      <c r="J16" s="30">
        <f t="shared" si="2"/>
        <v>15.24495058014611</v>
      </c>
      <c r="K16" s="31">
        <f t="shared" si="3"/>
        <v>15.135777325186694</v>
      </c>
      <c r="L16" s="84">
        <v>30717181</v>
      </c>
      <c r="M16" s="85">
        <v>25994000</v>
      </c>
      <c r="N16" s="32">
        <f t="shared" si="4"/>
        <v>41.57608082590652</v>
      </c>
      <c r="O16" s="31">
        <f t="shared" si="5"/>
        <v>51.46187581749635</v>
      </c>
      <c r="P16" s="6"/>
      <c r="Q16" s="33"/>
    </row>
    <row r="17" spans="1:17" ht="13.5">
      <c r="A17" s="3"/>
      <c r="B17" s="29" t="s">
        <v>23</v>
      </c>
      <c r="C17" s="63">
        <v>116820000</v>
      </c>
      <c r="D17" s="64">
        <v>124465082</v>
      </c>
      <c r="E17" s="65">
        <f t="shared" si="0"/>
        <v>7645082</v>
      </c>
      <c r="F17" s="63">
        <v>121961000</v>
      </c>
      <c r="G17" s="64">
        <v>121885000</v>
      </c>
      <c r="H17" s="65">
        <f t="shared" si="1"/>
        <v>-76000</v>
      </c>
      <c r="I17" s="65">
        <v>128391000</v>
      </c>
      <c r="J17" s="42">
        <f t="shared" si="2"/>
        <v>6.544326313987331</v>
      </c>
      <c r="K17" s="31">
        <f t="shared" si="3"/>
        <v>-0.062315002336812586</v>
      </c>
      <c r="L17" s="88">
        <v>30717181</v>
      </c>
      <c r="M17" s="85">
        <v>25994000</v>
      </c>
      <c r="N17" s="32">
        <f t="shared" si="4"/>
        <v>24.88861852264373</v>
      </c>
      <c r="O17" s="31">
        <f t="shared" si="5"/>
        <v>-0.29237516349926906</v>
      </c>
      <c r="P17" s="6"/>
      <c r="Q17" s="33"/>
    </row>
    <row r="18" spans="1:17" ht="13.5">
      <c r="A18" s="3"/>
      <c r="B18" s="34" t="s">
        <v>24</v>
      </c>
      <c r="C18" s="66">
        <v>345780826</v>
      </c>
      <c r="D18" s="67">
        <v>376498007</v>
      </c>
      <c r="E18" s="68">
        <f t="shared" si="0"/>
        <v>30717181</v>
      </c>
      <c r="F18" s="66">
        <v>363733000</v>
      </c>
      <c r="G18" s="67">
        <v>389727000</v>
      </c>
      <c r="H18" s="68">
        <f t="shared" si="1"/>
        <v>25994000</v>
      </c>
      <c r="I18" s="68">
        <v>413835000</v>
      </c>
      <c r="J18" s="43">
        <f t="shared" si="2"/>
        <v>8.88342519026778</v>
      </c>
      <c r="K18" s="36">
        <f t="shared" si="3"/>
        <v>7.146450830691744</v>
      </c>
      <c r="L18" s="89">
        <v>30717181</v>
      </c>
      <c r="M18" s="87">
        <v>25994000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-7550609</v>
      </c>
      <c r="D19" s="73">
        <v>-8103843</v>
      </c>
      <c r="E19" s="74">
        <f t="shared" si="0"/>
        <v>-553234</v>
      </c>
      <c r="F19" s="75">
        <v>-5827217</v>
      </c>
      <c r="G19" s="76">
        <v>-13135222</v>
      </c>
      <c r="H19" s="77">
        <f t="shared" si="1"/>
        <v>-7308005</v>
      </c>
      <c r="I19" s="77">
        <v>-12219564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11850000</v>
      </c>
      <c r="D22" s="64">
        <v>0</v>
      </c>
      <c r="E22" s="65">
        <f t="shared" si="0"/>
        <v>-11850000</v>
      </c>
      <c r="F22" s="63">
        <v>13050000</v>
      </c>
      <c r="G22" s="64">
        <v>0</v>
      </c>
      <c r="H22" s="65">
        <f t="shared" si="1"/>
        <v>-13050000</v>
      </c>
      <c r="I22" s="65">
        <v>0</v>
      </c>
      <c r="J22" s="30">
        <f t="shared" si="2"/>
        <v>-100</v>
      </c>
      <c r="K22" s="31">
        <f t="shared" si="3"/>
        <v>-100</v>
      </c>
      <c r="L22" s="84">
        <v>-45147783</v>
      </c>
      <c r="M22" s="85">
        <v>-50674217</v>
      </c>
      <c r="N22" s="32">
        <f t="shared" si="4"/>
        <v>26.2471359889366</v>
      </c>
      <c r="O22" s="31">
        <f t="shared" si="5"/>
        <v>25.752741280639817</v>
      </c>
      <c r="P22" s="6"/>
      <c r="Q22" s="33"/>
    </row>
    <row r="23" spans="1:17" ht="13.5">
      <c r="A23" s="7"/>
      <c r="B23" s="29" t="s">
        <v>28</v>
      </c>
      <c r="C23" s="63">
        <v>15245000</v>
      </c>
      <c r="D23" s="64">
        <v>0</v>
      </c>
      <c r="E23" s="65">
        <f t="shared" si="0"/>
        <v>-15245000</v>
      </c>
      <c r="F23" s="63">
        <v>18865000</v>
      </c>
      <c r="G23" s="64">
        <v>0</v>
      </c>
      <c r="H23" s="65">
        <f t="shared" si="1"/>
        <v>-18865000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-45147783</v>
      </c>
      <c r="M23" s="85">
        <v>-50674217</v>
      </c>
      <c r="N23" s="32">
        <f t="shared" si="4"/>
        <v>33.76688507606232</v>
      </c>
      <c r="O23" s="31">
        <f t="shared" si="5"/>
        <v>37.228004924082</v>
      </c>
      <c r="P23" s="6"/>
      <c r="Q23" s="33"/>
    </row>
    <row r="24" spans="1:17" ht="13.5">
      <c r="A24" s="7"/>
      <c r="B24" s="29" t="s">
        <v>29</v>
      </c>
      <c r="C24" s="63">
        <v>18052783</v>
      </c>
      <c r="D24" s="64">
        <v>0</v>
      </c>
      <c r="E24" s="65">
        <f t="shared" si="0"/>
        <v>-18052783</v>
      </c>
      <c r="F24" s="63">
        <v>18759217</v>
      </c>
      <c r="G24" s="64">
        <v>0</v>
      </c>
      <c r="H24" s="65">
        <f t="shared" si="1"/>
        <v>-18759217</v>
      </c>
      <c r="I24" s="65">
        <v>0</v>
      </c>
      <c r="J24" s="30">
        <f t="shared" si="2"/>
        <v>-100</v>
      </c>
      <c r="K24" s="31">
        <f t="shared" si="3"/>
        <v>-100</v>
      </c>
      <c r="L24" s="84">
        <v>-45147783</v>
      </c>
      <c r="M24" s="85">
        <v>-50674217</v>
      </c>
      <c r="N24" s="32">
        <f t="shared" si="4"/>
        <v>39.98597893500108</v>
      </c>
      <c r="O24" s="31">
        <f t="shared" si="5"/>
        <v>37.01925379527818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-45147783</v>
      </c>
      <c r="M25" s="85">
        <v>-50674217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45147783</v>
      </c>
      <c r="D26" s="67">
        <v>0</v>
      </c>
      <c r="E26" s="68">
        <f t="shared" si="0"/>
        <v>-45147783</v>
      </c>
      <c r="F26" s="66">
        <v>50674217</v>
      </c>
      <c r="G26" s="67">
        <v>0</v>
      </c>
      <c r="H26" s="68">
        <f t="shared" si="1"/>
        <v>-50674217</v>
      </c>
      <c r="I26" s="68">
        <v>0</v>
      </c>
      <c r="J26" s="43">
        <f t="shared" si="2"/>
        <v>-100</v>
      </c>
      <c r="K26" s="36">
        <f t="shared" si="3"/>
        <v>-100</v>
      </c>
      <c r="L26" s="89">
        <v>-45147783</v>
      </c>
      <c r="M26" s="87">
        <v>-50674217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17168000</v>
      </c>
      <c r="D28" s="64">
        <v>4995000</v>
      </c>
      <c r="E28" s="65">
        <f t="shared" si="0"/>
        <v>-12173000</v>
      </c>
      <c r="F28" s="63">
        <v>16117000</v>
      </c>
      <c r="G28" s="64">
        <v>1805000</v>
      </c>
      <c r="H28" s="65">
        <f t="shared" si="1"/>
        <v>-14312000</v>
      </c>
      <c r="I28" s="65">
        <v>2822000</v>
      </c>
      <c r="J28" s="30">
        <f t="shared" si="2"/>
        <v>-70.90517241379311</v>
      </c>
      <c r="K28" s="31">
        <f t="shared" si="3"/>
        <v>-88.80064528137991</v>
      </c>
      <c r="L28" s="84">
        <v>5364782</v>
      </c>
      <c r="M28" s="85">
        <v>-8478391</v>
      </c>
      <c r="N28" s="32">
        <f t="shared" si="4"/>
        <v>-226.90577175363322</v>
      </c>
      <c r="O28" s="31">
        <f t="shared" si="5"/>
        <v>168.80561417844496</v>
      </c>
      <c r="P28" s="6"/>
      <c r="Q28" s="33"/>
    </row>
    <row r="29" spans="1:17" ht="13.5">
      <c r="A29" s="7"/>
      <c r="B29" s="29" t="s">
        <v>33</v>
      </c>
      <c r="C29" s="63">
        <v>6002609</v>
      </c>
      <c r="D29" s="64">
        <v>8948391</v>
      </c>
      <c r="E29" s="65">
        <f t="shared" si="0"/>
        <v>2945782</v>
      </c>
      <c r="F29" s="63">
        <v>8915217</v>
      </c>
      <c r="G29" s="64">
        <v>8677826</v>
      </c>
      <c r="H29" s="65">
        <f t="shared" si="1"/>
        <v>-237391</v>
      </c>
      <c r="I29" s="65">
        <v>10537826</v>
      </c>
      <c r="J29" s="30">
        <f t="shared" si="2"/>
        <v>49.07502720900195</v>
      </c>
      <c r="K29" s="31">
        <f t="shared" si="3"/>
        <v>-2.662761882296303</v>
      </c>
      <c r="L29" s="84">
        <v>5364782</v>
      </c>
      <c r="M29" s="85">
        <v>-8478391</v>
      </c>
      <c r="N29" s="32">
        <f t="shared" si="4"/>
        <v>54.909630997121596</v>
      </c>
      <c r="O29" s="31">
        <f t="shared" si="5"/>
        <v>2.7999534345608734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5364782</v>
      </c>
      <c r="M30" s="85">
        <v>-8478391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4285000</v>
      </c>
      <c r="D31" s="64">
        <v>12638237</v>
      </c>
      <c r="E31" s="65">
        <f t="shared" si="0"/>
        <v>8353237</v>
      </c>
      <c r="F31" s="63">
        <v>4235000</v>
      </c>
      <c r="G31" s="64">
        <v>14908188</v>
      </c>
      <c r="H31" s="65">
        <f t="shared" si="1"/>
        <v>10673188</v>
      </c>
      <c r="I31" s="65">
        <v>15460000</v>
      </c>
      <c r="J31" s="30">
        <f t="shared" si="2"/>
        <v>194.94135355892647</v>
      </c>
      <c r="K31" s="31">
        <f t="shared" si="3"/>
        <v>252.02332939787487</v>
      </c>
      <c r="L31" s="84">
        <v>5364782</v>
      </c>
      <c r="M31" s="85">
        <v>-8478391</v>
      </c>
      <c r="N31" s="32">
        <f t="shared" si="4"/>
        <v>155.70505940409134</v>
      </c>
      <c r="O31" s="31">
        <f t="shared" si="5"/>
        <v>-125.88695189924597</v>
      </c>
      <c r="P31" s="6"/>
      <c r="Q31" s="33"/>
    </row>
    <row r="32" spans="1:17" ht="13.5">
      <c r="A32" s="7"/>
      <c r="B32" s="29" t="s">
        <v>36</v>
      </c>
      <c r="C32" s="63">
        <v>17692174</v>
      </c>
      <c r="D32" s="64">
        <v>23930937</v>
      </c>
      <c r="E32" s="65">
        <f t="shared" si="0"/>
        <v>6238763</v>
      </c>
      <c r="F32" s="63">
        <v>21407000</v>
      </c>
      <c r="G32" s="64">
        <v>16804812</v>
      </c>
      <c r="H32" s="65">
        <f t="shared" si="1"/>
        <v>-4602188</v>
      </c>
      <c r="I32" s="65">
        <v>14543000</v>
      </c>
      <c r="J32" s="30">
        <f t="shared" si="2"/>
        <v>35.26283994267748</v>
      </c>
      <c r="K32" s="31">
        <f t="shared" si="3"/>
        <v>-21.498519175970475</v>
      </c>
      <c r="L32" s="84">
        <v>5364782</v>
      </c>
      <c r="M32" s="85">
        <v>-8478391</v>
      </c>
      <c r="N32" s="32">
        <f t="shared" si="4"/>
        <v>116.29108135242028</v>
      </c>
      <c r="O32" s="31">
        <f t="shared" si="5"/>
        <v>54.28138428624016</v>
      </c>
      <c r="P32" s="6"/>
      <c r="Q32" s="33"/>
    </row>
    <row r="33" spans="1:17" ht="14.25" thickBot="1">
      <c r="A33" s="7"/>
      <c r="B33" s="57" t="s">
        <v>37</v>
      </c>
      <c r="C33" s="81">
        <v>45147783</v>
      </c>
      <c r="D33" s="82">
        <v>50512565</v>
      </c>
      <c r="E33" s="83">
        <f t="shared" si="0"/>
        <v>5364782</v>
      </c>
      <c r="F33" s="81">
        <v>50674217</v>
      </c>
      <c r="G33" s="82">
        <v>42195826</v>
      </c>
      <c r="H33" s="83">
        <f t="shared" si="1"/>
        <v>-8478391</v>
      </c>
      <c r="I33" s="83">
        <v>43362826</v>
      </c>
      <c r="J33" s="58">
        <f t="shared" si="2"/>
        <v>11.882714152320613</v>
      </c>
      <c r="K33" s="59">
        <f t="shared" si="3"/>
        <v>-16.73117317234522</v>
      </c>
      <c r="L33" s="96">
        <v>5364782</v>
      </c>
      <c r="M33" s="97">
        <v>-8478391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221463899</v>
      </c>
      <c r="D8" s="64">
        <v>226719710</v>
      </c>
      <c r="E8" s="65">
        <f>($D8-$C8)</f>
        <v>5255811</v>
      </c>
      <c r="F8" s="63">
        <v>235859046</v>
      </c>
      <c r="G8" s="64">
        <v>238962266</v>
      </c>
      <c r="H8" s="65">
        <f>($G8-$F8)</f>
        <v>3103220</v>
      </c>
      <c r="I8" s="65">
        <v>257150921</v>
      </c>
      <c r="J8" s="30">
        <f>IF($C8=0,0,($E8/$C8)*100)</f>
        <v>2.3732134328584182</v>
      </c>
      <c r="K8" s="31">
        <f>IF($F8=0,0,($H8/$F8)*100)</f>
        <v>1.3157095530692513</v>
      </c>
      <c r="L8" s="84">
        <v>19313692</v>
      </c>
      <c r="M8" s="85">
        <v>26864298</v>
      </c>
      <c r="N8" s="32">
        <f>IF($L8=0,0,($E8/$L8)*100)</f>
        <v>27.212875715321545</v>
      </c>
      <c r="O8" s="31">
        <f>IF($M8=0,0,($H8/$M8)*100)</f>
        <v>11.551465070853517</v>
      </c>
      <c r="P8" s="6"/>
      <c r="Q8" s="33"/>
    </row>
    <row r="9" spans="1:17" ht="13.5">
      <c r="A9" s="3"/>
      <c r="B9" s="29" t="s">
        <v>16</v>
      </c>
      <c r="C9" s="63">
        <v>673046036</v>
      </c>
      <c r="D9" s="64">
        <v>682680212</v>
      </c>
      <c r="E9" s="65">
        <f>($D9-$C9)</f>
        <v>9634176</v>
      </c>
      <c r="F9" s="63">
        <v>715439695</v>
      </c>
      <c r="G9" s="64">
        <v>732384099</v>
      </c>
      <c r="H9" s="65">
        <f>($G9-$F9)</f>
        <v>16944404</v>
      </c>
      <c r="I9" s="65">
        <v>785872852</v>
      </c>
      <c r="J9" s="30">
        <f>IF($C9=0,0,($E9/$C9)*100)</f>
        <v>1.4314289788046533</v>
      </c>
      <c r="K9" s="31">
        <f>IF($F9=0,0,($H9/$F9)*100)</f>
        <v>2.3683902526543488</v>
      </c>
      <c r="L9" s="84">
        <v>19313692</v>
      </c>
      <c r="M9" s="85">
        <v>26864298</v>
      </c>
      <c r="N9" s="32">
        <f>IF($L9=0,0,($E9/$L9)*100)</f>
        <v>49.88262213149097</v>
      </c>
      <c r="O9" s="31">
        <f>IF($M9=0,0,($H9/$M9)*100)</f>
        <v>63.074062087905666</v>
      </c>
      <c r="P9" s="6"/>
      <c r="Q9" s="33"/>
    </row>
    <row r="10" spans="1:17" ht="13.5">
      <c r="A10" s="3"/>
      <c r="B10" s="29" t="s">
        <v>17</v>
      </c>
      <c r="C10" s="63">
        <v>242223990</v>
      </c>
      <c r="D10" s="64">
        <v>246647695</v>
      </c>
      <c r="E10" s="65">
        <f aca="true" t="shared" si="0" ref="E10:E33">($D10-$C10)</f>
        <v>4423705</v>
      </c>
      <c r="F10" s="63">
        <v>255205241</v>
      </c>
      <c r="G10" s="64">
        <v>262021915</v>
      </c>
      <c r="H10" s="65">
        <f aca="true" t="shared" si="1" ref="H10:H33">($G10-$F10)</f>
        <v>6816674</v>
      </c>
      <c r="I10" s="65">
        <v>282436540</v>
      </c>
      <c r="J10" s="30">
        <f aca="true" t="shared" si="2" ref="J10:J33">IF($C10=0,0,($E10/$C10)*100)</f>
        <v>1.8262869008144074</v>
      </c>
      <c r="K10" s="31">
        <f aca="true" t="shared" si="3" ref="K10:K33">IF($F10=0,0,($H10/$F10)*100)</f>
        <v>2.6710556465413657</v>
      </c>
      <c r="L10" s="84">
        <v>19313692</v>
      </c>
      <c r="M10" s="85">
        <v>26864298</v>
      </c>
      <c r="N10" s="32">
        <f aca="true" t="shared" si="4" ref="N10:N33">IF($L10=0,0,($E10/$L10)*100)</f>
        <v>22.90450215318749</v>
      </c>
      <c r="O10" s="31">
        <f aca="true" t="shared" si="5" ref="O10:O33">IF($M10=0,0,($H10/$M10)*100)</f>
        <v>25.37447284124082</v>
      </c>
      <c r="P10" s="6"/>
      <c r="Q10" s="33"/>
    </row>
    <row r="11" spans="1:17" ht="13.5">
      <c r="A11" s="7"/>
      <c r="B11" s="34" t="s">
        <v>18</v>
      </c>
      <c r="C11" s="66">
        <v>1136733925</v>
      </c>
      <c r="D11" s="67">
        <v>1156047617</v>
      </c>
      <c r="E11" s="68">
        <f t="shared" si="0"/>
        <v>19313692</v>
      </c>
      <c r="F11" s="66">
        <v>1206503982</v>
      </c>
      <c r="G11" s="67">
        <v>1233368280</v>
      </c>
      <c r="H11" s="68">
        <f t="shared" si="1"/>
        <v>26864298</v>
      </c>
      <c r="I11" s="68">
        <v>1325460313</v>
      </c>
      <c r="J11" s="35">
        <f t="shared" si="2"/>
        <v>1.69905125335289</v>
      </c>
      <c r="K11" s="36">
        <f t="shared" si="3"/>
        <v>2.2266232354631383</v>
      </c>
      <c r="L11" s="86">
        <v>19313692</v>
      </c>
      <c r="M11" s="87">
        <v>26864298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378376957</v>
      </c>
      <c r="D13" s="64">
        <v>406131243</v>
      </c>
      <c r="E13" s="65">
        <f t="shared" si="0"/>
        <v>27754286</v>
      </c>
      <c r="F13" s="63">
        <v>397197987</v>
      </c>
      <c r="G13" s="64">
        <v>435843948</v>
      </c>
      <c r="H13" s="65">
        <f t="shared" si="1"/>
        <v>38645961</v>
      </c>
      <c r="I13" s="65">
        <v>470868096</v>
      </c>
      <c r="J13" s="30">
        <f t="shared" si="2"/>
        <v>7.33508885426128</v>
      </c>
      <c r="K13" s="31">
        <f t="shared" si="3"/>
        <v>9.729646741638698</v>
      </c>
      <c r="L13" s="84">
        <v>-12291832</v>
      </c>
      <c r="M13" s="85">
        <v>-3449423</v>
      </c>
      <c r="N13" s="32">
        <f t="shared" si="4"/>
        <v>-225.79454388898253</v>
      </c>
      <c r="O13" s="31">
        <f t="shared" si="5"/>
        <v>-1120.3601587859766</v>
      </c>
      <c r="P13" s="6"/>
      <c r="Q13" s="33"/>
    </row>
    <row r="14" spans="1:17" ht="13.5">
      <c r="A14" s="3"/>
      <c r="B14" s="29" t="s">
        <v>21</v>
      </c>
      <c r="C14" s="63">
        <v>58663025</v>
      </c>
      <c r="D14" s="64">
        <v>59158609</v>
      </c>
      <c r="E14" s="65">
        <f t="shared" si="0"/>
        <v>495584</v>
      </c>
      <c r="F14" s="63">
        <v>62182801</v>
      </c>
      <c r="G14" s="64">
        <v>61197456</v>
      </c>
      <c r="H14" s="65">
        <f t="shared" si="1"/>
        <v>-985345</v>
      </c>
      <c r="I14" s="65">
        <v>63352908</v>
      </c>
      <c r="J14" s="30">
        <f t="shared" si="2"/>
        <v>0.8447978944147527</v>
      </c>
      <c r="K14" s="31">
        <f t="shared" si="3"/>
        <v>-1.5845941066565978</v>
      </c>
      <c r="L14" s="84">
        <v>-12291832</v>
      </c>
      <c r="M14" s="85">
        <v>-3449423</v>
      </c>
      <c r="N14" s="32">
        <f t="shared" si="4"/>
        <v>-4.031815599171873</v>
      </c>
      <c r="O14" s="31">
        <f t="shared" si="5"/>
        <v>28.5655021144116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-12291832</v>
      </c>
      <c r="M15" s="85">
        <v>-3449423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372874856</v>
      </c>
      <c r="D16" s="64">
        <v>335422038</v>
      </c>
      <c r="E16" s="65">
        <f t="shared" si="0"/>
        <v>-37452818</v>
      </c>
      <c r="F16" s="63">
        <v>385419556</v>
      </c>
      <c r="G16" s="64">
        <v>365595816</v>
      </c>
      <c r="H16" s="65">
        <f t="shared" si="1"/>
        <v>-19823740</v>
      </c>
      <c r="I16" s="65">
        <v>394650816</v>
      </c>
      <c r="J16" s="30">
        <f t="shared" si="2"/>
        <v>-10.044339916553666</v>
      </c>
      <c r="K16" s="31">
        <f t="shared" si="3"/>
        <v>-5.143418306464969</v>
      </c>
      <c r="L16" s="84">
        <v>-12291832</v>
      </c>
      <c r="M16" s="85">
        <v>-3449423</v>
      </c>
      <c r="N16" s="32">
        <f t="shared" si="4"/>
        <v>304.69679377329595</v>
      </c>
      <c r="O16" s="31">
        <f t="shared" si="5"/>
        <v>574.6972754573736</v>
      </c>
      <c r="P16" s="6"/>
      <c r="Q16" s="33"/>
    </row>
    <row r="17" spans="1:17" ht="13.5">
      <c r="A17" s="3"/>
      <c r="B17" s="29" t="s">
        <v>23</v>
      </c>
      <c r="C17" s="63">
        <v>418000488</v>
      </c>
      <c r="D17" s="64">
        <v>414911604</v>
      </c>
      <c r="E17" s="65">
        <f t="shared" si="0"/>
        <v>-3088884</v>
      </c>
      <c r="F17" s="63">
        <v>447859057</v>
      </c>
      <c r="G17" s="64">
        <v>426572758</v>
      </c>
      <c r="H17" s="65">
        <f t="shared" si="1"/>
        <v>-21286299</v>
      </c>
      <c r="I17" s="65">
        <v>448632337</v>
      </c>
      <c r="J17" s="42">
        <f t="shared" si="2"/>
        <v>-0.7389666013978433</v>
      </c>
      <c r="K17" s="31">
        <f t="shared" si="3"/>
        <v>-4.752901312878886</v>
      </c>
      <c r="L17" s="88">
        <v>-12291832</v>
      </c>
      <c r="M17" s="85">
        <v>-3449423</v>
      </c>
      <c r="N17" s="32">
        <f t="shared" si="4"/>
        <v>25.129565714858455</v>
      </c>
      <c r="O17" s="31">
        <f t="shared" si="5"/>
        <v>617.0973812141915</v>
      </c>
      <c r="P17" s="6"/>
      <c r="Q17" s="33"/>
    </row>
    <row r="18" spans="1:17" ht="13.5">
      <c r="A18" s="3"/>
      <c r="B18" s="34" t="s">
        <v>24</v>
      </c>
      <c r="C18" s="66">
        <v>1227915326</v>
      </c>
      <c r="D18" s="67">
        <v>1215623494</v>
      </c>
      <c r="E18" s="68">
        <f t="shared" si="0"/>
        <v>-12291832</v>
      </c>
      <c r="F18" s="66">
        <v>1292659401</v>
      </c>
      <c r="G18" s="67">
        <v>1289209978</v>
      </c>
      <c r="H18" s="68">
        <f t="shared" si="1"/>
        <v>-3449423</v>
      </c>
      <c r="I18" s="68">
        <v>1377504157</v>
      </c>
      <c r="J18" s="43">
        <f t="shared" si="2"/>
        <v>-1.0010325418806607</v>
      </c>
      <c r="K18" s="36">
        <f t="shared" si="3"/>
        <v>-0.2668470130129816</v>
      </c>
      <c r="L18" s="89">
        <v>-12291832</v>
      </c>
      <c r="M18" s="87">
        <v>-3449423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-91181401</v>
      </c>
      <c r="D19" s="73">
        <v>-59575877</v>
      </c>
      <c r="E19" s="74">
        <f t="shared" si="0"/>
        <v>31605524</v>
      </c>
      <c r="F19" s="75">
        <v>-86155419</v>
      </c>
      <c r="G19" s="76">
        <v>-55841698</v>
      </c>
      <c r="H19" s="77">
        <f t="shared" si="1"/>
        <v>30313721</v>
      </c>
      <c r="I19" s="77">
        <v>-52043844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104500024</v>
      </c>
      <c r="D22" s="64">
        <v>209038268</v>
      </c>
      <c r="E22" s="65">
        <f t="shared" si="0"/>
        <v>104538244</v>
      </c>
      <c r="F22" s="63">
        <v>130495000</v>
      </c>
      <c r="G22" s="64">
        <v>203714679</v>
      </c>
      <c r="H22" s="65">
        <f t="shared" si="1"/>
        <v>73219679</v>
      </c>
      <c r="I22" s="65">
        <v>250087627</v>
      </c>
      <c r="J22" s="30">
        <f t="shared" si="2"/>
        <v>100.03657415427962</v>
      </c>
      <c r="K22" s="31">
        <f t="shared" si="3"/>
        <v>56.10918349362044</v>
      </c>
      <c r="L22" s="84">
        <v>899910681</v>
      </c>
      <c r="M22" s="85">
        <v>771732231</v>
      </c>
      <c r="N22" s="32">
        <f t="shared" si="4"/>
        <v>11.616513305946638</v>
      </c>
      <c r="O22" s="31">
        <f t="shared" si="5"/>
        <v>9.4877051986183</v>
      </c>
      <c r="P22" s="6"/>
      <c r="Q22" s="33"/>
    </row>
    <row r="23" spans="1:17" ht="13.5">
      <c r="A23" s="7"/>
      <c r="B23" s="29" t="s">
        <v>28</v>
      </c>
      <c r="C23" s="63">
        <v>51147720</v>
      </c>
      <c r="D23" s="64">
        <v>680778790</v>
      </c>
      <c r="E23" s="65">
        <f t="shared" si="0"/>
        <v>629631070</v>
      </c>
      <c r="F23" s="63">
        <v>51038500</v>
      </c>
      <c r="G23" s="64">
        <v>568125147</v>
      </c>
      <c r="H23" s="65">
        <f t="shared" si="1"/>
        <v>517086647</v>
      </c>
      <c r="I23" s="65">
        <v>682600968</v>
      </c>
      <c r="J23" s="30">
        <f t="shared" si="2"/>
        <v>1231.005155264008</v>
      </c>
      <c r="K23" s="31">
        <f t="shared" si="3"/>
        <v>1013.130572019162</v>
      </c>
      <c r="L23" s="84">
        <v>899910681</v>
      </c>
      <c r="M23" s="85">
        <v>771732231</v>
      </c>
      <c r="N23" s="32">
        <f t="shared" si="4"/>
        <v>69.96595143201773</v>
      </c>
      <c r="O23" s="31">
        <f t="shared" si="5"/>
        <v>67.00337581209564</v>
      </c>
      <c r="P23" s="6"/>
      <c r="Q23" s="33"/>
    </row>
    <row r="24" spans="1:17" ht="13.5">
      <c r="A24" s="7"/>
      <c r="B24" s="29" t="s">
        <v>29</v>
      </c>
      <c r="C24" s="63">
        <v>39645547</v>
      </c>
      <c r="D24" s="64">
        <v>205386914</v>
      </c>
      <c r="E24" s="65">
        <f t="shared" si="0"/>
        <v>165741367</v>
      </c>
      <c r="F24" s="63">
        <v>69940744</v>
      </c>
      <c r="G24" s="64">
        <v>251366649</v>
      </c>
      <c r="H24" s="65">
        <f t="shared" si="1"/>
        <v>181425905</v>
      </c>
      <c r="I24" s="65">
        <v>203647813</v>
      </c>
      <c r="J24" s="30">
        <f t="shared" si="2"/>
        <v>418.0579649966742</v>
      </c>
      <c r="K24" s="31">
        <f t="shared" si="3"/>
        <v>259.3994496255287</v>
      </c>
      <c r="L24" s="84">
        <v>899910681</v>
      </c>
      <c r="M24" s="85">
        <v>771732231</v>
      </c>
      <c r="N24" s="32">
        <f t="shared" si="4"/>
        <v>18.417535262035635</v>
      </c>
      <c r="O24" s="31">
        <f t="shared" si="5"/>
        <v>23.508918989286066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899910681</v>
      </c>
      <c r="M25" s="85">
        <v>771732231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195293291</v>
      </c>
      <c r="D26" s="67">
        <v>1095203972</v>
      </c>
      <c r="E26" s="68">
        <f t="shared" si="0"/>
        <v>899910681</v>
      </c>
      <c r="F26" s="66">
        <v>251474244</v>
      </c>
      <c r="G26" s="67">
        <v>1023206475</v>
      </c>
      <c r="H26" s="68">
        <f t="shared" si="1"/>
        <v>771732231</v>
      </c>
      <c r="I26" s="68">
        <v>1136336408</v>
      </c>
      <c r="J26" s="43">
        <f t="shared" si="2"/>
        <v>460.799588348378</v>
      </c>
      <c r="K26" s="36">
        <f t="shared" si="3"/>
        <v>306.88320947889997</v>
      </c>
      <c r="L26" s="89">
        <v>899910681</v>
      </c>
      <c r="M26" s="87">
        <v>771732231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85214275</v>
      </c>
      <c r="D28" s="64">
        <v>275671965</v>
      </c>
      <c r="E28" s="65">
        <f t="shared" si="0"/>
        <v>190457690</v>
      </c>
      <c r="F28" s="63">
        <v>141620264</v>
      </c>
      <c r="G28" s="64">
        <v>223063223</v>
      </c>
      <c r="H28" s="65">
        <f t="shared" si="1"/>
        <v>81442959</v>
      </c>
      <c r="I28" s="65">
        <v>290003407</v>
      </c>
      <c r="J28" s="30">
        <f t="shared" si="2"/>
        <v>223.50444218412937</v>
      </c>
      <c r="K28" s="31">
        <f t="shared" si="3"/>
        <v>57.507984168141355</v>
      </c>
      <c r="L28" s="84">
        <v>780507472</v>
      </c>
      <c r="M28" s="85">
        <v>224210241</v>
      </c>
      <c r="N28" s="32">
        <f t="shared" si="4"/>
        <v>24.40177664308126</v>
      </c>
      <c r="O28" s="31">
        <f t="shared" si="5"/>
        <v>36.324370660660406</v>
      </c>
      <c r="P28" s="6"/>
      <c r="Q28" s="33"/>
    </row>
    <row r="29" spans="1:17" ht="13.5">
      <c r="A29" s="7"/>
      <c r="B29" s="29" t="s">
        <v>33</v>
      </c>
      <c r="C29" s="63">
        <v>18433133</v>
      </c>
      <c r="D29" s="64">
        <v>86041750</v>
      </c>
      <c r="E29" s="65">
        <f t="shared" si="0"/>
        <v>67608617</v>
      </c>
      <c r="F29" s="63">
        <v>27433865</v>
      </c>
      <c r="G29" s="64">
        <v>122633989</v>
      </c>
      <c r="H29" s="65">
        <f t="shared" si="1"/>
        <v>95200124</v>
      </c>
      <c r="I29" s="65">
        <v>153236943</v>
      </c>
      <c r="J29" s="30">
        <f t="shared" si="2"/>
        <v>366.77767691471655</v>
      </c>
      <c r="K29" s="31">
        <f t="shared" si="3"/>
        <v>347.0168129791409</v>
      </c>
      <c r="L29" s="84">
        <v>780507472</v>
      </c>
      <c r="M29" s="85">
        <v>224210241</v>
      </c>
      <c r="N29" s="32">
        <f t="shared" si="4"/>
        <v>8.66213578029654</v>
      </c>
      <c r="O29" s="31">
        <f t="shared" si="5"/>
        <v>42.46020323398162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21567</v>
      </c>
      <c r="E30" s="65">
        <f t="shared" si="0"/>
        <v>21567</v>
      </c>
      <c r="F30" s="63">
        <v>0</v>
      </c>
      <c r="G30" s="64">
        <v>21567</v>
      </c>
      <c r="H30" s="65">
        <f t="shared" si="1"/>
        <v>21567</v>
      </c>
      <c r="I30" s="65">
        <v>21567</v>
      </c>
      <c r="J30" s="30">
        <f t="shared" si="2"/>
        <v>0</v>
      </c>
      <c r="K30" s="31">
        <f t="shared" si="3"/>
        <v>0</v>
      </c>
      <c r="L30" s="84">
        <v>780507472</v>
      </c>
      <c r="M30" s="85">
        <v>224210241</v>
      </c>
      <c r="N30" s="32">
        <f t="shared" si="4"/>
        <v>0.0027632022464481928</v>
      </c>
      <c r="O30" s="31">
        <f t="shared" si="5"/>
        <v>0.009619096747681567</v>
      </c>
      <c r="P30" s="6"/>
      <c r="Q30" s="33"/>
    </row>
    <row r="31" spans="1:17" ht="13.5">
      <c r="A31" s="7"/>
      <c r="B31" s="29" t="s">
        <v>35</v>
      </c>
      <c r="C31" s="63">
        <v>38158905</v>
      </c>
      <c r="D31" s="64">
        <v>155918609</v>
      </c>
      <c r="E31" s="65">
        <f t="shared" si="0"/>
        <v>117759704</v>
      </c>
      <c r="F31" s="63">
        <v>45515865</v>
      </c>
      <c r="G31" s="64">
        <v>-314030327</v>
      </c>
      <c r="H31" s="65">
        <f t="shared" si="1"/>
        <v>-359546192</v>
      </c>
      <c r="I31" s="65">
        <v>-349920367</v>
      </c>
      <c r="J31" s="30">
        <f t="shared" si="2"/>
        <v>308.6034675261253</v>
      </c>
      <c r="K31" s="31">
        <f t="shared" si="3"/>
        <v>-789.9359750715493</v>
      </c>
      <c r="L31" s="84">
        <v>780507472</v>
      </c>
      <c r="M31" s="85">
        <v>224210241</v>
      </c>
      <c r="N31" s="32">
        <f t="shared" si="4"/>
        <v>15.08758189056773</v>
      </c>
      <c r="O31" s="31">
        <f t="shared" si="5"/>
        <v>-160.36118171783244</v>
      </c>
      <c r="P31" s="6"/>
      <c r="Q31" s="33"/>
    </row>
    <row r="32" spans="1:17" ht="13.5">
      <c r="A32" s="7"/>
      <c r="B32" s="29" t="s">
        <v>36</v>
      </c>
      <c r="C32" s="63">
        <v>53486978</v>
      </c>
      <c r="D32" s="64">
        <v>458146872</v>
      </c>
      <c r="E32" s="65">
        <f t="shared" si="0"/>
        <v>404659894</v>
      </c>
      <c r="F32" s="63">
        <v>36904250</v>
      </c>
      <c r="G32" s="64">
        <v>443996033</v>
      </c>
      <c r="H32" s="65">
        <f t="shared" si="1"/>
        <v>407091783</v>
      </c>
      <c r="I32" s="65">
        <v>460244380</v>
      </c>
      <c r="J32" s="30">
        <f t="shared" si="2"/>
        <v>756.5577812229361</v>
      </c>
      <c r="K32" s="31">
        <f t="shared" si="3"/>
        <v>1103.1027131021494</v>
      </c>
      <c r="L32" s="84">
        <v>780507472</v>
      </c>
      <c r="M32" s="85">
        <v>224210241</v>
      </c>
      <c r="N32" s="32">
        <f t="shared" si="4"/>
        <v>51.845742483808024</v>
      </c>
      <c r="O32" s="31">
        <f t="shared" si="5"/>
        <v>181.5669887264427</v>
      </c>
      <c r="P32" s="6"/>
      <c r="Q32" s="33"/>
    </row>
    <row r="33" spans="1:17" ht="14.25" thickBot="1">
      <c r="A33" s="7"/>
      <c r="B33" s="57" t="s">
        <v>37</v>
      </c>
      <c r="C33" s="81">
        <v>195293291</v>
      </c>
      <c r="D33" s="82">
        <v>975800763</v>
      </c>
      <c r="E33" s="83">
        <f t="shared" si="0"/>
        <v>780507472</v>
      </c>
      <c r="F33" s="81">
        <v>251474244</v>
      </c>
      <c r="G33" s="82">
        <v>475684485</v>
      </c>
      <c r="H33" s="83">
        <f t="shared" si="1"/>
        <v>224210241</v>
      </c>
      <c r="I33" s="83">
        <v>553585930</v>
      </c>
      <c r="J33" s="58">
        <f t="shared" si="2"/>
        <v>399.6591321716218</v>
      </c>
      <c r="K33" s="59">
        <f t="shared" si="3"/>
        <v>89.15833185684018</v>
      </c>
      <c r="L33" s="96">
        <v>780507472</v>
      </c>
      <c r="M33" s="97">
        <v>224210241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111406482</v>
      </c>
      <c r="D8" s="64">
        <v>121289023</v>
      </c>
      <c r="E8" s="65">
        <f>($D8-$C8)</f>
        <v>9882541</v>
      </c>
      <c r="F8" s="63">
        <v>132153314</v>
      </c>
      <c r="G8" s="64">
        <v>137273190</v>
      </c>
      <c r="H8" s="65">
        <f>($G8-$F8)</f>
        <v>5119876</v>
      </c>
      <c r="I8" s="65">
        <v>145128876</v>
      </c>
      <c r="J8" s="30">
        <f>IF($C8=0,0,($E8/$C8)*100)</f>
        <v>8.870705566306276</v>
      </c>
      <c r="K8" s="31">
        <f>IF($F8=0,0,($H8/$F8)*100)</f>
        <v>3.8741941802533986</v>
      </c>
      <c r="L8" s="84">
        <v>13841702</v>
      </c>
      <c r="M8" s="85">
        <v>41433933</v>
      </c>
      <c r="N8" s="32">
        <f>IF($L8=0,0,($E8/$L8)*100)</f>
        <v>71.3968629002416</v>
      </c>
      <c r="O8" s="31">
        <f>IF($M8=0,0,($H8/$M8)*100)</f>
        <v>12.3567222064099</v>
      </c>
      <c r="P8" s="6"/>
      <c r="Q8" s="33"/>
    </row>
    <row r="9" spans="1:17" ht="13.5">
      <c r="A9" s="3"/>
      <c r="B9" s="29" t="s">
        <v>16</v>
      </c>
      <c r="C9" s="63">
        <v>401741929</v>
      </c>
      <c r="D9" s="64">
        <v>419650115</v>
      </c>
      <c r="E9" s="65">
        <f>($D9-$C9)</f>
        <v>17908186</v>
      </c>
      <c r="F9" s="63">
        <v>423971782</v>
      </c>
      <c r="G9" s="64">
        <v>460756707</v>
      </c>
      <c r="H9" s="65">
        <f>($G9-$F9)</f>
        <v>36784925</v>
      </c>
      <c r="I9" s="65">
        <v>493833774</v>
      </c>
      <c r="J9" s="30">
        <f>IF($C9=0,0,($E9/$C9)*100)</f>
        <v>4.457634293880239</v>
      </c>
      <c r="K9" s="31">
        <f>IF($F9=0,0,($H9/$F9)*100)</f>
        <v>8.676267280448394</v>
      </c>
      <c r="L9" s="84">
        <v>13841702</v>
      </c>
      <c r="M9" s="85">
        <v>41433933</v>
      </c>
      <c r="N9" s="32">
        <f>IF($L9=0,0,($E9/$L9)*100)</f>
        <v>129.37849695073626</v>
      </c>
      <c r="O9" s="31">
        <f>IF($M9=0,0,($H9/$M9)*100)</f>
        <v>88.779708650878</v>
      </c>
      <c r="P9" s="6"/>
      <c r="Q9" s="33"/>
    </row>
    <row r="10" spans="1:17" ht="13.5">
      <c r="A10" s="3"/>
      <c r="B10" s="29" t="s">
        <v>17</v>
      </c>
      <c r="C10" s="63">
        <v>224705330</v>
      </c>
      <c r="D10" s="64">
        <v>210756305</v>
      </c>
      <c r="E10" s="65">
        <f aca="true" t="shared" si="0" ref="E10:E33">($D10-$C10)</f>
        <v>-13949025</v>
      </c>
      <c r="F10" s="63">
        <v>219629713</v>
      </c>
      <c r="G10" s="64">
        <v>219158845</v>
      </c>
      <c r="H10" s="65">
        <f aca="true" t="shared" si="1" ref="H10:H33">($G10-$F10)</f>
        <v>-470868</v>
      </c>
      <c r="I10" s="65">
        <v>242999072</v>
      </c>
      <c r="J10" s="30">
        <f aca="true" t="shared" si="2" ref="J10:J33">IF($C10=0,0,($E10/$C10)*100)</f>
        <v>-6.207696541955636</v>
      </c>
      <c r="K10" s="31">
        <f aca="true" t="shared" si="3" ref="K10:K33">IF($F10=0,0,($H10/$F10)*100)</f>
        <v>-0.21439175672919994</v>
      </c>
      <c r="L10" s="84">
        <v>13841702</v>
      </c>
      <c r="M10" s="85">
        <v>41433933</v>
      </c>
      <c r="N10" s="32">
        <f aca="true" t="shared" si="4" ref="N10:N33">IF($L10=0,0,($E10/$L10)*100)</f>
        <v>-100.77535985097788</v>
      </c>
      <c r="O10" s="31">
        <f aca="true" t="shared" si="5" ref="O10:O33">IF($M10=0,0,($H10/$M10)*100)</f>
        <v>-1.1364308572879143</v>
      </c>
      <c r="P10" s="6"/>
      <c r="Q10" s="33"/>
    </row>
    <row r="11" spans="1:17" ht="13.5">
      <c r="A11" s="7"/>
      <c r="B11" s="34" t="s">
        <v>18</v>
      </c>
      <c r="C11" s="66">
        <v>737853741</v>
      </c>
      <c r="D11" s="67">
        <v>751695443</v>
      </c>
      <c r="E11" s="68">
        <f t="shared" si="0"/>
        <v>13841702</v>
      </c>
      <c r="F11" s="66">
        <v>775754809</v>
      </c>
      <c r="G11" s="67">
        <v>817188742</v>
      </c>
      <c r="H11" s="68">
        <f t="shared" si="1"/>
        <v>41433933</v>
      </c>
      <c r="I11" s="68">
        <v>881961722</v>
      </c>
      <c r="J11" s="35">
        <f t="shared" si="2"/>
        <v>1.8759411562026627</v>
      </c>
      <c r="K11" s="36">
        <f t="shared" si="3"/>
        <v>5.341111974982291</v>
      </c>
      <c r="L11" s="86">
        <v>13841702</v>
      </c>
      <c r="M11" s="87">
        <v>41433933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220701668</v>
      </c>
      <c r="D13" s="64">
        <v>217513982</v>
      </c>
      <c r="E13" s="65">
        <f t="shared" si="0"/>
        <v>-3187686</v>
      </c>
      <c r="F13" s="63">
        <v>239005407</v>
      </c>
      <c r="G13" s="64">
        <v>231039751</v>
      </c>
      <c r="H13" s="65">
        <f t="shared" si="1"/>
        <v>-7965656</v>
      </c>
      <c r="I13" s="65">
        <v>250155471</v>
      </c>
      <c r="J13" s="30">
        <f t="shared" si="2"/>
        <v>-1.444341598723214</v>
      </c>
      <c r="K13" s="31">
        <f t="shared" si="3"/>
        <v>-3.3328350600871555</v>
      </c>
      <c r="L13" s="84">
        <v>38995497</v>
      </c>
      <c r="M13" s="85">
        <v>59610651</v>
      </c>
      <c r="N13" s="32">
        <f t="shared" si="4"/>
        <v>-8.174497686232849</v>
      </c>
      <c r="O13" s="31">
        <f t="shared" si="5"/>
        <v>-13.362806589714982</v>
      </c>
      <c r="P13" s="6"/>
      <c r="Q13" s="33"/>
    </row>
    <row r="14" spans="1:17" ht="13.5">
      <c r="A14" s="3"/>
      <c r="B14" s="29" t="s">
        <v>21</v>
      </c>
      <c r="C14" s="63">
        <v>17194158</v>
      </c>
      <c r="D14" s="64">
        <v>35285249</v>
      </c>
      <c r="E14" s="65">
        <f t="shared" si="0"/>
        <v>18091091</v>
      </c>
      <c r="F14" s="63">
        <v>17497358</v>
      </c>
      <c r="G14" s="64">
        <v>37320823</v>
      </c>
      <c r="H14" s="65">
        <f t="shared" si="1"/>
        <v>19823465</v>
      </c>
      <c r="I14" s="65">
        <v>39477507</v>
      </c>
      <c r="J14" s="30">
        <f t="shared" si="2"/>
        <v>105.21649853397881</v>
      </c>
      <c r="K14" s="31">
        <f t="shared" si="3"/>
        <v>113.2940470212703</v>
      </c>
      <c r="L14" s="84">
        <v>38995497</v>
      </c>
      <c r="M14" s="85">
        <v>59610651</v>
      </c>
      <c r="N14" s="32">
        <f t="shared" si="4"/>
        <v>46.392769401041356</v>
      </c>
      <c r="O14" s="31">
        <f t="shared" si="5"/>
        <v>33.254904396195904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38995497</v>
      </c>
      <c r="M15" s="85">
        <v>59610651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226612934</v>
      </c>
      <c r="D16" s="64">
        <v>227700000</v>
      </c>
      <c r="E16" s="65">
        <f t="shared" si="0"/>
        <v>1087066</v>
      </c>
      <c r="F16" s="63">
        <v>243227331</v>
      </c>
      <c r="G16" s="64">
        <v>256512500</v>
      </c>
      <c r="H16" s="65">
        <f t="shared" si="1"/>
        <v>13285169</v>
      </c>
      <c r="I16" s="65">
        <v>280497938</v>
      </c>
      <c r="J16" s="30">
        <f t="shared" si="2"/>
        <v>0.47970165727610237</v>
      </c>
      <c r="K16" s="31">
        <f t="shared" si="3"/>
        <v>5.462037899022129</v>
      </c>
      <c r="L16" s="84">
        <v>38995497</v>
      </c>
      <c r="M16" s="85">
        <v>59610651</v>
      </c>
      <c r="N16" s="32">
        <f t="shared" si="4"/>
        <v>2.7876705866833804</v>
      </c>
      <c r="O16" s="31">
        <f t="shared" si="5"/>
        <v>22.286569224013338</v>
      </c>
      <c r="P16" s="6"/>
      <c r="Q16" s="33"/>
    </row>
    <row r="17" spans="1:17" ht="13.5">
      <c r="A17" s="3"/>
      <c r="B17" s="29" t="s">
        <v>23</v>
      </c>
      <c r="C17" s="63">
        <v>234353556</v>
      </c>
      <c r="D17" s="64">
        <v>257358582</v>
      </c>
      <c r="E17" s="65">
        <f t="shared" si="0"/>
        <v>23005026</v>
      </c>
      <c r="F17" s="63">
        <v>217353864</v>
      </c>
      <c r="G17" s="64">
        <v>251821537</v>
      </c>
      <c r="H17" s="65">
        <f t="shared" si="1"/>
        <v>34467673</v>
      </c>
      <c r="I17" s="65">
        <v>272631022</v>
      </c>
      <c r="J17" s="42">
        <f t="shared" si="2"/>
        <v>9.816375903423458</v>
      </c>
      <c r="K17" s="31">
        <f t="shared" si="3"/>
        <v>15.857860709575423</v>
      </c>
      <c r="L17" s="88">
        <v>38995497</v>
      </c>
      <c r="M17" s="85">
        <v>59610651</v>
      </c>
      <c r="N17" s="32">
        <f t="shared" si="4"/>
        <v>58.994057698508115</v>
      </c>
      <c r="O17" s="31">
        <f t="shared" si="5"/>
        <v>57.82133296950573</v>
      </c>
      <c r="P17" s="6"/>
      <c r="Q17" s="33"/>
    </row>
    <row r="18" spans="1:17" ht="13.5">
      <c r="A18" s="3"/>
      <c r="B18" s="34" t="s">
        <v>24</v>
      </c>
      <c r="C18" s="66">
        <v>698862316</v>
      </c>
      <c r="D18" s="67">
        <v>737857813</v>
      </c>
      <c r="E18" s="68">
        <f t="shared" si="0"/>
        <v>38995497</v>
      </c>
      <c r="F18" s="66">
        <v>717083960</v>
      </c>
      <c r="G18" s="67">
        <v>776694611</v>
      </c>
      <c r="H18" s="68">
        <f t="shared" si="1"/>
        <v>59610651</v>
      </c>
      <c r="I18" s="68">
        <v>842761938</v>
      </c>
      <c r="J18" s="43">
        <f t="shared" si="2"/>
        <v>5.579854015193459</v>
      </c>
      <c r="K18" s="36">
        <f t="shared" si="3"/>
        <v>8.312924890970926</v>
      </c>
      <c r="L18" s="89">
        <v>38995497</v>
      </c>
      <c r="M18" s="87">
        <v>59610651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38991425</v>
      </c>
      <c r="D19" s="73">
        <v>13837630</v>
      </c>
      <c r="E19" s="74">
        <f t="shared" si="0"/>
        <v>-25153795</v>
      </c>
      <c r="F19" s="75">
        <v>58670849</v>
      </c>
      <c r="G19" s="76">
        <v>40494131</v>
      </c>
      <c r="H19" s="77">
        <f t="shared" si="1"/>
        <v>-18176718</v>
      </c>
      <c r="I19" s="77">
        <v>39199784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4303495</v>
      </c>
      <c r="D22" s="64">
        <v>22631209</v>
      </c>
      <c r="E22" s="65">
        <f t="shared" si="0"/>
        <v>18327714</v>
      </c>
      <c r="F22" s="63">
        <v>24932800</v>
      </c>
      <c r="G22" s="64">
        <v>27368791</v>
      </c>
      <c r="H22" s="65">
        <f t="shared" si="1"/>
        <v>2435991</v>
      </c>
      <c r="I22" s="65">
        <v>0</v>
      </c>
      <c r="J22" s="30">
        <f t="shared" si="2"/>
        <v>425.8797558728429</v>
      </c>
      <c r="K22" s="31">
        <f t="shared" si="3"/>
        <v>9.77022636847847</v>
      </c>
      <c r="L22" s="84">
        <v>46313534</v>
      </c>
      <c r="M22" s="85">
        <v>42354859</v>
      </c>
      <c r="N22" s="32">
        <f t="shared" si="4"/>
        <v>39.57312780320327</v>
      </c>
      <c r="O22" s="31">
        <f t="shared" si="5"/>
        <v>5.751384982771398</v>
      </c>
      <c r="P22" s="6"/>
      <c r="Q22" s="33"/>
    </row>
    <row r="23" spans="1:17" ht="13.5">
      <c r="A23" s="7"/>
      <c r="B23" s="29" t="s">
        <v>28</v>
      </c>
      <c r="C23" s="63">
        <v>50979543</v>
      </c>
      <c r="D23" s="64">
        <v>54065363</v>
      </c>
      <c r="E23" s="65">
        <f t="shared" si="0"/>
        <v>3085820</v>
      </c>
      <c r="F23" s="63">
        <v>56357060</v>
      </c>
      <c r="G23" s="64">
        <v>67024928</v>
      </c>
      <c r="H23" s="65">
        <f t="shared" si="1"/>
        <v>10667868</v>
      </c>
      <c r="I23" s="65">
        <v>83369556</v>
      </c>
      <c r="J23" s="30">
        <f t="shared" si="2"/>
        <v>6.053055438335334</v>
      </c>
      <c r="K23" s="31">
        <f t="shared" si="3"/>
        <v>18.92907117582074</v>
      </c>
      <c r="L23" s="84">
        <v>46313534</v>
      </c>
      <c r="M23" s="85">
        <v>42354859</v>
      </c>
      <c r="N23" s="32">
        <f t="shared" si="4"/>
        <v>6.662890376709322</v>
      </c>
      <c r="O23" s="31">
        <f t="shared" si="5"/>
        <v>25.186881155713447</v>
      </c>
      <c r="P23" s="6"/>
      <c r="Q23" s="33"/>
    </row>
    <row r="24" spans="1:17" ht="13.5">
      <c r="A24" s="7"/>
      <c r="B24" s="29" t="s">
        <v>29</v>
      </c>
      <c r="C24" s="63">
        <v>42261000</v>
      </c>
      <c r="D24" s="64">
        <v>67161000</v>
      </c>
      <c r="E24" s="65">
        <f t="shared" si="0"/>
        <v>24900000</v>
      </c>
      <c r="F24" s="63">
        <v>42685000</v>
      </c>
      <c r="G24" s="64">
        <v>71936000</v>
      </c>
      <c r="H24" s="65">
        <f t="shared" si="1"/>
        <v>29251000</v>
      </c>
      <c r="I24" s="65">
        <v>40439000</v>
      </c>
      <c r="J24" s="30">
        <f t="shared" si="2"/>
        <v>58.91957123589124</v>
      </c>
      <c r="K24" s="31">
        <f t="shared" si="3"/>
        <v>68.5275858029753</v>
      </c>
      <c r="L24" s="84">
        <v>46313534</v>
      </c>
      <c r="M24" s="85">
        <v>42354859</v>
      </c>
      <c r="N24" s="32">
        <f t="shared" si="4"/>
        <v>53.7639818200874</v>
      </c>
      <c r="O24" s="31">
        <f t="shared" si="5"/>
        <v>69.06173386151517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46313534</v>
      </c>
      <c r="M25" s="85">
        <v>42354859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97544038</v>
      </c>
      <c r="D26" s="67">
        <v>143857572</v>
      </c>
      <c r="E26" s="68">
        <f t="shared" si="0"/>
        <v>46313534</v>
      </c>
      <c r="F26" s="66">
        <v>123974860</v>
      </c>
      <c r="G26" s="67">
        <v>166329719</v>
      </c>
      <c r="H26" s="68">
        <f t="shared" si="1"/>
        <v>42354859</v>
      </c>
      <c r="I26" s="68">
        <v>123808556</v>
      </c>
      <c r="J26" s="43">
        <f t="shared" si="2"/>
        <v>47.47961530975374</v>
      </c>
      <c r="K26" s="36">
        <f t="shared" si="3"/>
        <v>34.16407084468577</v>
      </c>
      <c r="L26" s="89">
        <v>46313534</v>
      </c>
      <c r="M26" s="87">
        <v>42354859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28598608</v>
      </c>
      <c r="D28" s="64">
        <v>6647913</v>
      </c>
      <c r="E28" s="65">
        <f t="shared" si="0"/>
        <v>-21950695</v>
      </c>
      <c r="F28" s="63">
        <v>41057550</v>
      </c>
      <c r="G28" s="64">
        <v>0</v>
      </c>
      <c r="H28" s="65">
        <f t="shared" si="1"/>
        <v>-41057550</v>
      </c>
      <c r="I28" s="65">
        <v>8000000</v>
      </c>
      <c r="J28" s="30">
        <f t="shared" si="2"/>
        <v>-76.75441755766575</v>
      </c>
      <c r="K28" s="31">
        <f t="shared" si="3"/>
        <v>-100</v>
      </c>
      <c r="L28" s="84">
        <v>46313534</v>
      </c>
      <c r="M28" s="85">
        <v>42354859</v>
      </c>
      <c r="N28" s="32">
        <f t="shared" si="4"/>
        <v>-47.39585409310376</v>
      </c>
      <c r="O28" s="31">
        <f t="shared" si="5"/>
        <v>-96.93704800197777</v>
      </c>
      <c r="P28" s="6"/>
      <c r="Q28" s="33"/>
    </row>
    <row r="29" spans="1:17" ht="13.5">
      <c r="A29" s="7"/>
      <c r="B29" s="29" t="s">
        <v>33</v>
      </c>
      <c r="C29" s="63">
        <v>23110000</v>
      </c>
      <c r="D29" s="64">
        <v>17750000</v>
      </c>
      <c r="E29" s="65">
        <f t="shared" si="0"/>
        <v>-5360000</v>
      </c>
      <c r="F29" s="63">
        <v>23400000</v>
      </c>
      <c r="G29" s="64">
        <v>23450000</v>
      </c>
      <c r="H29" s="65">
        <f t="shared" si="1"/>
        <v>50000</v>
      </c>
      <c r="I29" s="65">
        <v>24729000</v>
      </c>
      <c r="J29" s="30">
        <f t="shared" si="2"/>
        <v>-23.19342276070965</v>
      </c>
      <c r="K29" s="31">
        <f t="shared" si="3"/>
        <v>0.2136752136752137</v>
      </c>
      <c r="L29" s="84">
        <v>46313534</v>
      </c>
      <c r="M29" s="85">
        <v>42354859</v>
      </c>
      <c r="N29" s="32">
        <f t="shared" si="4"/>
        <v>-11.573290865689497</v>
      </c>
      <c r="O29" s="31">
        <f t="shared" si="5"/>
        <v>0.11805021001250413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31780000</v>
      </c>
      <c r="E30" s="65">
        <f t="shared" si="0"/>
        <v>31780000</v>
      </c>
      <c r="F30" s="63">
        <v>0</v>
      </c>
      <c r="G30" s="64">
        <v>24800000</v>
      </c>
      <c r="H30" s="65">
        <f t="shared" si="1"/>
        <v>24800000</v>
      </c>
      <c r="I30" s="65">
        <v>0</v>
      </c>
      <c r="J30" s="30">
        <f t="shared" si="2"/>
        <v>0</v>
      </c>
      <c r="K30" s="31">
        <f t="shared" si="3"/>
        <v>0</v>
      </c>
      <c r="L30" s="84">
        <v>46313534</v>
      </c>
      <c r="M30" s="85">
        <v>42354859</v>
      </c>
      <c r="N30" s="32">
        <f t="shared" si="4"/>
        <v>68.61925069246497</v>
      </c>
      <c r="O30" s="31">
        <f t="shared" si="5"/>
        <v>58.55290416620203</v>
      </c>
      <c r="P30" s="6"/>
      <c r="Q30" s="33"/>
    </row>
    <row r="31" spans="1:17" ht="13.5">
      <c r="A31" s="7"/>
      <c r="B31" s="29" t="s">
        <v>35</v>
      </c>
      <c r="C31" s="63">
        <v>19420000</v>
      </c>
      <c r="D31" s="64">
        <v>21184000</v>
      </c>
      <c r="E31" s="65">
        <f t="shared" si="0"/>
        <v>1764000</v>
      </c>
      <c r="F31" s="63">
        <v>25167000</v>
      </c>
      <c r="G31" s="64">
        <v>35700000</v>
      </c>
      <c r="H31" s="65">
        <f t="shared" si="1"/>
        <v>10533000</v>
      </c>
      <c r="I31" s="65">
        <v>36700000</v>
      </c>
      <c r="J31" s="30">
        <f t="shared" si="2"/>
        <v>9.083419155509784</v>
      </c>
      <c r="K31" s="31">
        <f t="shared" si="3"/>
        <v>41.85242579568483</v>
      </c>
      <c r="L31" s="84">
        <v>46313534</v>
      </c>
      <c r="M31" s="85">
        <v>42354859</v>
      </c>
      <c r="N31" s="32">
        <f t="shared" si="4"/>
        <v>3.8088218446037825</v>
      </c>
      <c r="O31" s="31">
        <f t="shared" si="5"/>
        <v>24.868457241234115</v>
      </c>
      <c r="P31" s="6"/>
      <c r="Q31" s="33"/>
    </row>
    <row r="32" spans="1:17" ht="13.5">
      <c r="A32" s="7"/>
      <c r="B32" s="29" t="s">
        <v>36</v>
      </c>
      <c r="C32" s="63">
        <v>26415430</v>
      </c>
      <c r="D32" s="64">
        <v>66495659</v>
      </c>
      <c r="E32" s="65">
        <f t="shared" si="0"/>
        <v>40080229</v>
      </c>
      <c r="F32" s="63">
        <v>34350310</v>
      </c>
      <c r="G32" s="64">
        <v>82379719</v>
      </c>
      <c r="H32" s="65">
        <f t="shared" si="1"/>
        <v>48029409</v>
      </c>
      <c r="I32" s="65">
        <v>54379556</v>
      </c>
      <c r="J32" s="30">
        <f t="shared" si="2"/>
        <v>151.73036744054517</v>
      </c>
      <c r="K32" s="31">
        <f t="shared" si="3"/>
        <v>139.82234512585185</v>
      </c>
      <c r="L32" s="84">
        <v>46313534</v>
      </c>
      <c r="M32" s="85">
        <v>42354859</v>
      </c>
      <c r="N32" s="32">
        <f t="shared" si="4"/>
        <v>86.5410724217245</v>
      </c>
      <c r="O32" s="31">
        <f t="shared" si="5"/>
        <v>113.39763638452911</v>
      </c>
      <c r="P32" s="6"/>
      <c r="Q32" s="33"/>
    </row>
    <row r="33" spans="1:17" ht="14.25" thickBot="1">
      <c r="A33" s="7"/>
      <c r="B33" s="57" t="s">
        <v>37</v>
      </c>
      <c r="C33" s="81">
        <v>97544038</v>
      </c>
      <c r="D33" s="82">
        <v>143857572</v>
      </c>
      <c r="E33" s="83">
        <f t="shared" si="0"/>
        <v>46313534</v>
      </c>
      <c r="F33" s="81">
        <v>123974860</v>
      </c>
      <c r="G33" s="82">
        <v>166329719</v>
      </c>
      <c r="H33" s="83">
        <f t="shared" si="1"/>
        <v>42354859</v>
      </c>
      <c r="I33" s="83">
        <v>123808556</v>
      </c>
      <c r="J33" s="58">
        <f t="shared" si="2"/>
        <v>47.47961530975374</v>
      </c>
      <c r="K33" s="59">
        <f t="shared" si="3"/>
        <v>34.16407084468577</v>
      </c>
      <c r="L33" s="96">
        <v>46313534</v>
      </c>
      <c r="M33" s="97">
        <v>42354859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9971477</v>
      </c>
      <c r="M8" s="85">
        <v>7068636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3.5">
      <c r="A9" s="3"/>
      <c r="B9" s="29" t="s">
        <v>16</v>
      </c>
      <c r="C9" s="63">
        <v>104859415</v>
      </c>
      <c r="D9" s="64">
        <v>101335924</v>
      </c>
      <c r="E9" s="65">
        <f>($D9-$C9)</f>
        <v>-3523491</v>
      </c>
      <c r="F9" s="63">
        <v>111739692</v>
      </c>
      <c r="G9" s="64">
        <v>106402719</v>
      </c>
      <c r="H9" s="65">
        <f>($G9-$F9)</f>
        <v>-5336973</v>
      </c>
      <c r="I9" s="65">
        <v>111722856</v>
      </c>
      <c r="J9" s="30">
        <f>IF($C9=0,0,($E9/$C9)*100)</f>
        <v>-3.3602047083707265</v>
      </c>
      <c r="K9" s="31">
        <f>IF($F9=0,0,($H9/$F9)*100)</f>
        <v>-4.776255334586031</v>
      </c>
      <c r="L9" s="84">
        <v>9971477</v>
      </c>
      <c r="M9" s="85">
        <v>7068636</v>
      </c>
      <c r="N9" s="32">
        <f>IF($L9=0,0,($E9/$L9)*100)</f>
        <v>-35.335698011438026</v>
      </c>
      <c r="O9" s="31">
        <f>IF($M9=0,0,($H9/$M9)*100)</f>
        <v>-75.50216194468071</v>
      </c>
      <c r="P9" s="6"/>
      <c r="Q9" s="33"/>
    </row>
    <row r="10" spans="1:17" ht="13.5">
      <c r="A10" s="3"/>
      <c r="B10" s="29" t="s">
        <v>17</v>
      </c>
      <c r="C10" s="63">
        <v>261799626</v>
      </c>
      <c r="D10" s="64">
        <v>275294594</v>
      </c>
      <c r="E10" s="65">
        <f aca="true" t="shared" si="0" ref="E10:E33">($D10-$C10)</f>
        <v>13494968</v>
      </c>
      <c r="F10" s="63">
        <v>274717862</v>
      </c>
      <c r="G10" s="64">
        <v>287123471</v>
      </c>
      <c r="H10" s="65">
        <f aca="true" t="shared" si="1" ref="H10:H33">($G10-$F10)</f>
        <v>12405609</v>
      </c>
      <c r="I10" s="65">
        <v>299898068</v>
      </c>
      <c r="J10" s="30">
        <f aca="true" t="shared" si="2" ref="J10:J33">IF($C10=0,0,($E10/$C10)*100)</f>
        <v>5.154693383710182</v>
      </c>
      <c r="K10" s="31">
        <f aca="true" t="shared" si="3" ref="K10:K33">IF($F10=0,0,($H10/$F10)*100)</f>
        <v>4.515763521776389</v>
      </c>
      <c r="L10" s="84">
        <v>9971477</v>
      </c>
      <c r="M10" s="85">
        <v>7068636</v>
      </c>
      <c r="N10" s="32">
        <f aca="true" t="shared" si="4" ref="N10:N33">IF($L10=0,0,($E10/$L10)*100)</f>
        <v>135.33569801143804</v>
      </c>
      <c r="O10" s="31">
        <f aca="true" t="shared" si="5" ref="O10:O33">IF($M10=0,0,($H10/$M10)*100)</f>
        <v>175.5021619446807</v>
      </c>
      <c r="P10" s="6"/>
      <c r="Q10" s="33"/>
    </row>
    <row r="11" spans="1:17" ht="13.5">
      <c r="A11" s="7"/>
      <c r="B11" s="34" t="s">
        <v>18</v>
      </c>
      <c r="C11" s="66">
        <v>366659041</v>
      </c>
      <c r="D11" s="67">
        <v>376630518</v>
      </c>
      <c r="E11" s="68">
        <f t="shared" si="0"/>
        <v>9971477</v>
      </c>
      <c r="F11" s="66">
        <v>386457554</v>
      </c>
      <c r="G11" s="67">
        <v>393526190</v>
      </c>
      <c r="H11" s="68">
        <f t="shared" si="1"/>
        <v>7068636</v>
      </c>
      <c r="I11" s="68">
        <v>411620924</v>
      </c>
      <c r="J11" s="35">
        <f t="shared" si="2"/>
        <v>2.719550286501731</v>
      </c>
      <c r="K11" s="36">
        <f t="shared" si="3"/>
        <v>1.8290847020162013</v>
      </c>
      <c r="L11" s="86">
        <v>9971477</v>
      </c>
      <c r="M11" s="87">
        <v>7068636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188182074</v>
      </c>
      <c r="D13" s="64">
        <v>193794945</v>
      </c>
      <c r="E13" s="65">
        <f t="shared" si="0"/>
        <v>5612871</v>
      </c>
      <c r="F13" s="63">
        <v>200969186</v>
      </c>
      <c r="G13" s="64">
        <v>207473936</v>
      </c>
      <c r="H13" s="65">
        <f t="shared" si="1"/>
        <v>6504750</v>
      </c>
      <c r="I13" s="65">
        <v>221017185</v>
      </c>
      <c r="J13" s="30">
        <f t="shared" si="2"/>
        <v>2.9826810177466747</v>
      </c>
      <c r="K13" s="31">
        <f t="shared" si="3"/>
        <v>3.2366902257344066</v>
      </c>
      <c r="L13" s="84">
        <v>3393371</v>
      </c>
      <c r="M13" s="85">
        <v>2426948</v>
      </c>
      <c r="N13" s="32">
        <f t="shared" si="4"/>
        <v>165.40693605267447</v>
      </c>
      <c r="O13" s="31">
        <f t="shared" si="5"/>
        <v>268.02181175698865</v>
      </c>
      <c r="P13" s="6"/>
      <c r="Q13" s="33"/>
    </row>
    <row r="14" spans="1:17" ht="13.5">
      <c r="A14" s="3"/>
      <c r="B14" s="29" t="s">
        <v>21</v>
      </c>
      <c r="C14" s="63">
        <v>800000</v>
      </c>
      <c r="D14" s="64">
        <v>900000</v>
      </c>
      <c r="E14" s="65">
        <f t="shared" si="0"/>
        <v>100000</v>
      </c>
      <c r="F14" s="63">
        <v>800000</v>
      </c>
      <c r="G14" s="64">
        <v>920000</v>
      </c>
      <c r="H14" s="65">
        <f t="shared" si="1"/>
        <v>120000</v>
      </c>
      <c r="I14" s="65">
        <v>941000</v>
      </c>
      <c r="J14" s="30">
        <f t="shared" si="2"/>
        <v>12.5</v>
      </c>
      <c r="K14" s="31">
        <f t="shared" si="3"/>
        <v>15</v>
      </c>
      <c r="L14" s="84">
        <v>3393371</v>
      </c>
      <c r="M14" s="85">
        <v>2426948</v>
      </c>
      <c r="N14" s="32">
        <f t="shared" si="4"/>
        <v>2.946922101945234</v>
      </c>
      <c r="O14" s="31">
        <f t="shared" si="5"/>
        <v>4.9444817111862305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3393371</v>
      </c>
      <c r="M15" s="85">
        <v>2426948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13488620</v>
      </c>
      <c r="D16" s="64">
        <v>13488620</v>
      </c>
      <c r="E16" s="65">
        <f t="shared" si="0"/>
        <v>0</v>
      </c>
      <c r="F16" s="63">
        <v>14837482</v>
      </c>
      <c r="G16" s="64">
        <v>14837482</v>
      </c>
      <c r="H16" s="65">
        <f t="shared" si="1"/>
        <v>0</v>
      </c>
      <c r="I16" s="65">
        <v>15579356</v>
      </c>
      <c r="J16" s="30">
        <f t="shared" si="2"/>
        <v>0</v>
      </c>
      <c r="K16" s="31">
        <f t="shared" si="3"/>
        <v>0</v>
      </c>
      <c r="L16" s="84">
        <v>3393371</v>
      </c>
      <c r="M16" s="85">
        <v>2426948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3.5">
      <c r="A17" s="3"/>
      <c r="B17" s="29" t="s">
        <v>23</v>
      </c>
      <c r="C17" s="63">
        <v>170175274</v>
      </c>
      <c r="D17" s="64">
        <v>167855774</v>
      </c>
      <c r="E17" s="65">
        <f t="shared" si="0"/>
        <v>-2319500</v>
      </c>
      <c r="F17" s="63">
        <v>179093892</v>
      </c>
      <c r="G17" s="64">
        <v>174896090</v>
      </c>
      <c r="H17" s="65">
        <f t="shared" si="1"/>
        <v>-4197802</v>
      </c>
      <c r="I17" s="65">
        <v>182402933</v>
      </c>
      <c r="J17" s="42">
        <f t="shared" si="2"/>
        <v>-1.3630064729615186</v>
      </c>
      <c r="K17" s="31">
        <f t="shared" si="3"/>
        <v>-2.3439113155238145</v>
      </c>
      <c r="L17" s="88">
        <v>3393371</v>
      </c>
      <c r="M17" s="85">
        <v>2426948</v>
      </c>
      <c r="N17" s="32">
        <f t="shared" si="4"/>
        <v>-68.3538581546197</v>
      </c>
      <c r="O17" s="31">
        <f t="shared" si="5"/>
        <v>-172.96629346817485</v>
      </c>
      <c r="P17" s="6"/>
      <c r="Q17" s="33"/>
    </row>
    <row r="18" spans="1:17" ht="13.5">
      <c r="A18" s="3"/>
      <c r="B18" s="34" t="s">
        <v>24</v>
      </c>
      <c r="C18" s="66">
        <v>372645968</v>
      </c>
      <c r="D18" s="67">
        <v>376039339</v>
      </c>
      <c r="E18" s="68">
        <f t="shared" si="0"/>
        <v>3393371</v>
      </c>
      <c r="F18" s="66">
        <v>395700560</v>
      </c>
      <c r="G18" s="67">
        <v>398127508</v>
      </c>
      <c r="H18" s="68">
        <f t="shared" si="1"/>
        <v>2426948</v>
      </c>
      <c r="I18" s="68">
        <v>419940474</v>
      </c>
      <c r="J18" s="43">
        <f t="shared" si="2"/>
        <v>0.9106152464797365</v>
      </c>
      <c r="K18" s="36">
        <f t="shared" si="3"/>
        <v>0.6133294327407574</v>
      </c>
      <c r="L18" s="89">
        <v>3393371</v>
      </c>
      <c r="M18" s="87">
        <v>2426948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-5986927</v>
      </c>
      <c r="D19" s="73">
        <v>591179</v>
      </c>
      <c r="E19" s="74">
        <f t="shared" si="0"/>
        <v>6578106</v>
      </c>
      <c r="F19" s="75">
        <v>-9243006</v>
      </c>
      <c r="G19" s="76">
        <v>-4601318</v>
      </c>
      <c r="H19" s="77">
        <f t="shared" si="1"/>
        <v>4641688</v>
      </c>
      <c r="I19" s="77">
        <v>-8319550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8123776</v>
      </c>
      <c r="M22" s="85">
        <v>4593323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1303000</v>
      </c>
      <c r="D23" s="64">
        <v>9426776</v>
      </c>
      <c r="E23" s="65">
        <f t="shared" si="0"/>
        <v>8123776</v>
      </c>
      <c r="F23" s="63">
        <v>1250000</v>
      </c>
      <c r="G23" s="64">
        <v>5843323</v>
      </c>
      <c r="H23" s="65">
        <f t="shared" si="1"/>
        <v>4593323</v>
      </c>
      <c r="I23" s="65">
        <v>4338000</v>
      </c>
      <c r="J23" s="30">
        <f t="shared" si="2"/>
        <v>623.4670759785112</v>
      </c>
      <c r="K23" s="31">
        <f t="shared" si="3"/>
        <v>367.46584</v>
      </c>
      <c r="L23" s="84">
        <v>8123776</v>
      </c>
      <c r="M23" s="85">
        <v>4593323</v>
      </c>
      <c r="N23" s="32">
        <f t="shared" si="4"/>
        <v>100</v>
      </c>
      <c r="O23" s="31">
        <f t="shared" si="5"/>
        <v>100</v>
      </c>
      <c r="P23" s="6"/>
      <c r="Q23" s="33"/>
    </row>
    <row r="24" spans="1:17" ht="13.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8123776</v>
      </c>
      <c r="M24" s="85">
        <v>4593323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8123776</v>
      </c>
      <c r="M25" s="85">
        <v>4593323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1303000</v>
      </c>
      <c r="D26" s="67">
        <v>9426776</v>
      </c>
      <c r="E26" s="68">
        <f t="shared" si="0"/>
        <v>8123776</v>
      </c>
      <c r="F26" s="66">
        <v>1250000</v>
      </c>
      <c r="G26" s="67">
        <v>5843323</v>
      </c>
      <c r="H26" s="68">
        <f t="shared" si="1"/>
        <v>4593323</v>
      </c>
      <c r="I26" s="68">
        <v>4338000</v>
      </c>
      <c r="J26" s="43">
        <f t="shared" si="2"/>
        <v>623.4670759785112</v>
      </c>
      <c r="K26" s="36">
        <f t="shared" si="3"/>
        <v>367.46584</v>
      </c>
      <c r="L26" s="89">
        <v>8123776</v>
      </c>
      <c r="M26" s="87">
        <v>4593323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0</v>
      </c>
      <c r="D28" s="64">
        <v>420000</v>
      </c>
      <c r="E28" s="65">
        <f t="shared" si="0"/>
        <v>420000</v>
      </c>
      <c r="F28" s="63">
        <v>0</v>
      </c>
      <c r="G28" s="64">
        <v>175000</v>
      </c>
      <c r="H28" s="65">
        <f t="shared" si="1"/>
        <v>175000</v>
      </c>
      <c r="I28" s="65">
        <v>185000</v>
      </c>
      <c r="J28" s="30">
        <f t="shared" si="2"/>
        <v>0</v>
      </c>
      <c r="K28" s="31">
        <f t="shared" si="3"/>
        <v>0</v>
      </c>
      <c r="L28" s="84">
        <v>8123776</v>
      </c>
      <c r="M28" s="85">
        <v>4593323</v>
      </c>
      <c r="N28" s="32">
        <f t="shared" si="4"/>
        <v>5.170009611294058</v>
      </c>
      <c r="O28" s="31">
        <f t="shared" si="5"/>
        <v>3.809877946750098</v>
      </c>
      <c r="P28" s="6"/>
      <c r="Q28" s="33"/>
    </row>
    <row r="29" spans="1:17" ht="13.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8123776</v>
      </c>
      <c r="M29" s="85">
        <v>4593323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100000</v>
      </c>
      <c r="E30" s="65">
        <f t="shared" si="0"/>
        <v>100000</v>
      </c>
      <c r="F30" s="63">
        <v>0</v>
      </c>
      <c r="G30" s="64">
        <v>100000</v>
      </c>
      <c r="H30" s="65">
        <f t="shared" si="1"/>
        <v>100000</v>
      </c>
      <c r="I30" s="65">
        <v>100000</v>
      </c>
      <c r="J30" s="30">
        <f t="shared" si="2"/>
        <v>0</v>
      </c>
      <c r="K30" s="31">
        <f t="shared" si="3"/>
        <v>0</v>
      </c>
      <c r="L30" s="84">
        <v>8123776</v>
      </c>
      <c r="M30" s="85">
        <v>4593323</v>
      </c>
      <c r="N30" s="32">
        <f t="shared" si="4"/>
        <v>1.2309546693557283</v>
      </c>
      <c r="O30" s="31">
        <f t="shared" si="5"/>
        <v>2.1770731124286273</v>
      </c>
      <c r="P30" s="6"/>
      <c r="Q30" s="33"/>
    </row>
    <row r="31" spans="1:17" ht="13.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8123776</v>
      </c>
      <c r="M31" s="85">
        <v>4593323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3.5">
      <c r="A32" s="7"/>
      <c r="B32" s="29" t="s">
        <v>36</v>
      </c>
      <c r="C32" s="63">
        <v>1303000</v>
      </c>
      <c r="D32" s="64">
        <v>8906776</v>
      </c>
      <c r="E32" s="65">
        <f t="shared" si="0"/>
        <v>7603776</v>
      </c>
      <c r="F32" s="63">
        <v>1250000</v>
      </c>
      <c r="G32" s="64">
        <v>5568323</v>
      </c>
      <c r="H32" s="65">
        <f t="shared" si="1"/>
        <v>4318323</v>
      </c>
      <c r="I32" s="65">
        <v>4053000</v>
      </c>
      <c r="J32" s="30">
        <f t="shared" si="2"/>
        <v>583.559171143515</v>
      </c>
      <c r="K32" s="31">
        <f t="shared" si="3"/>
        <v>345.46584</v>
      </c>
      <c r="L32" s="84">
        <v>8123776</v>
      </c>
      <c r="M32" s="85">
        <v>4593323</v>
      </c>
      <c r="N32" s="32">
        <f t="shared" si="4"/>
        <v>93.59903571935021</v>
      </c>
      <c r="O32" s="31">
        <f t="shared" si="5"/>
        <v>94.01304894082128</v>
      </c>
      <c r="P32" s="6"/>
      <c r="Q32" s="33"/>
    </row>
    <row r="33" spans="1:17" ht="14.25" thickBot="1">
      <c r="A33" s="7"/>
      <c r="B33" s="57" t="s">
        <v>37</v>
      </c>
      <c r="C33" s="81">
        <v>1303000</v>
      </c>
      <c r="D33" s="82">
        <v>9426776</v>
      </c>
      <c r="E33" s="83">
        <f t="shared" si="0"/>
        <v>8123776</v>
      </c>
      <c r="F33" s="81">
        <v>1250000</v>
      </c>
      <c r="G33" s="82">
        <v>5843323</v>
      </c>
      <c r="H33" s="83">
        <f t="shared" si="1"/>
        <v>4593323</v>
      </c>
      <c r="I33" s="83">
        <v>4338000</v>
      </c>
      <c r="J33" s="58">
        <f t="shared" si="2"/>
        <v>623.4670759785112</v>
      </c>
      <c r="K33" s="59">
        <f t="shared" si="3"/>
        <v>367.46584</v>
      </c>
      <c r="L33" s="96">
        <v>8123776</v>
      </c>
      <c r="M33" s="97">
        <v>4593323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74201993</v>
      </c>
      <c r="D8" s="64">
        <v>72281518</v>
      </c>
      <c r="E8" s="65">
        <f>($D8-$C8)</f>
        <v>-1920475</v>
      </c>
      <c r="F8" s="63">
        <v>78654113</v>
      </c>
      <c r="G8" s="64">
        <v>75520934</v>
      </c>
      <c r="H8" s="65">
        <f>($G8-$F8)</f>
        <v>-3133179</v>
      </c>
      <c r="I8" s="65">
        <v>78988355</v>
      </c>
      <c r="J8" s="30">
        <f>IF($C8=0,0,($E8/$C8)*100)</f>
        <v>-2.588171722018302</v>
      </c>
      <c r="K8" s="31">
        <f>IF($F8=0,0,($H8/$F8)*100)</f>
        <v>-3.9834903484322552</v>
      </c>
      <c r="L8" s="84">
        <v>-19284713</v>
      </c>
      <c r="M8" s="85">
        <v>7406910</v>
      </c>
      <c r="N8" s="32">
        <f>IF($L8=0,0,($E8/$L8)*100)</f>
        <v>9.958535550930938</v>
      </c>
      <c r="O8" s="31">
        <f>IF($M8=0,0,($H8/$M8)*100)</f>
        <v>-42.30075699583227</v>
      </c>
      <c r="P8" s="6"/>
      <c r="Q8" s="33"/>
    </row>
    <row r="9" spans="1:17" ht="13.5">
      <c r="A9" s="3"/>
      <c r="B9" s="29" t="s">
        <v>16</v>
      </c>
      <c r="C9" s="63">
        <v>335039565</v>
      </c>
      <c r="D9" s="64">
        <v>346953416</v>
      </c>
      <c r="E9" s="65">
        <f>($D9-$C9)</f>
        <v>11913851</v>
      </c>
      <c r="F9" s="63">
        <v>355141955</v>
      </c>
      <c r="G9" s="64">
        <v>383862031</v>
      </c>
      <c r="H9" s="65">
        <f>($G9-$F9)</f>
        <v>28720076</v>
      </c>
      <c r="I9" s="65">
        <v>418651718</v>
      </c>
      <c r="J9" s="30">
        <f>IF($C9=0,0,($E9/$C9)*100)</f>
        <v>3.555953458810156</v>
      </c>
      <c r="K9" s="31">
        <f>IF($F9=0,0,($H9/$F9)*100)</f>
        <v>8.086928507221852</v>
      </c>
      <c r="L9" s="84">
        <v>-19284713</v>
      </c>
      <c r="M9" s="85">
        <v>7406910</v>
      </c>
      <c r="N9" s="32">
        <f>IF($L9=0,0,($E9/$L9)*100)</f>
        <v>-61.77873116390169</v>
      </c>
      <c r="O9" s="31">
        <f>IF($M9=0,0,($H9/$M9)*100)</f>
        <v>387.74706321529493</v>
      </c>
      <c r="P9" s="6"/>
      <c r="Q9" s="33"/>
    </row>
    <row r="10" spans="1:17" ht="13.5">
      <c r="A10" s="3"/>
      <c r="B10" s="29" t="s">
        <v>17</v>
      </c>
      <c r="C10" s="63">
        <v>226668601</v>
      </c>
      <c r="D10" s="64">
        <v>197390512</v>
      </c>
      <c r="E10" s="65">
        <f aca="true" t="shared" si="0" ref="E10:E33">($D10-$C10)</f>
        <v>-29278089</v>
      </c>
      <c r="F10" s="63">
        <v>228967780</v>
      </c>
      <c r="G10" s="64">
        <v>210787793</v>
      </c>
      <c r="H10" s="65">
        <f aca="true" t="shared" si="1" ref="H10:H33">($G10-$F10)</f>
        <v>-18179987</v>
      </c>
      <c r="I10" s="65">
        <v>209763197</v>
      </c>
      <c r="J10" s="30">
        <f aca="true" t="shared" si="2" ref="J10:J33">IF($C10=0,0,($E10/$C10)*100)</f>
        <v>-12.91669374180326</v>
      </c>
      <c r="K10" s="31">
        <f aca="true" t="shared" si="3" ref="K10:K33">IF($F10=0,0,($H10/$F10)*100)</f>
        <v>-7.939976096200086</v>
      </c>
      <c r="L10" s="84">
        <v>-19284713</v>
      </c>
      <c r="M10" s="85">
        <v>7406910</v>
      </c>
      <c r="N10" s="32">
        <f aca="true" t="shared" si="4" ref="N10:N33">IF($L10=0,0,($E10/$L10)*100)</f>
        <v>151.82019561297076</v>
      </c>
      <c r="O10" s="31">
        <f aca="true" t="shared" si="5" ref="O10:O33">IF($M10=0,0,($H10/$M10)*100)</f>
        <v>-245.44630621946263</v>
      </c>
      <c r="P10" s="6"/>
      <c r="Q10" s="33"/>
    </row>
    <row r="11" spans="1:17" ht="13.5">
      <c r="A11" s="7"/>
      <c r="B11" s="34" t="s">
        <v>18</v>
      </c>
      <c r="C11" s="66">
        <v>635910159</v>
      </c>
      <c r="D11" s="67">
        <v>616625446</v>
      </c>
      <c r="E11" s="68">
        <f t="shared" si="0"/>
        <v>-19284713</v>
      </c>
      <c r="F11" s="66">
        <v>662763848</v>
      </c>
      <c r="G11" s="67">
        <v>670170758</v>
      </c>
      <c r="H11" s="68">
        <f t="shared" si="1"/>
        <v>7406910</v>
      </c>
      <c r="I11" s="68">
        <v>707403270</v>
      </c>
      <c r="J11" s="35">
        <f t="shared" si="2"/>
        <v>-3.0326159642308843</v>
      </c>
      <c r="K11" s="36">
        <f t="shared" si="3"/>
        <v>1.1175790626407252</v>
      </c>
      <c r="L11" s="86">
        <v>-19284713</v>
      </c>
      <c r="M11" s="87">
        <v>7406910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190611963</v>
      </c>
      <c r="D13" s="64">
        <v>192524255</v>
      </c>
      <c r="E13" s="65">
        <f t="shared" si="0"/>
        <v>1912292</v>
      </c>
      <c r="F13" s="63">
        <v>203827054</v>
      </c>
      <c r="G13" s="64">
        <v>199103861</v>
      </c>
      <c r="H13" s="65">
        <f t="shared" si="1"/>
        <v>-4723193</v>
      </c>
      <c r="I13" s="65">
        <v>209725722</v>
      </c>
      <c r="J13" s="30">
        <f t="shared" si="2"/>
        <v>1.0032381860523623</v>
      </c>
      <c r="K13" s="31">
        <f t="shared" si="3"/>
        <v>-2.3172551961625274</v>
      </c>
      <c r="L13" s="84">
        <v>17026905</v>
      </c>
      <c r="M13" s="85">
        <v>4362153</v>
      </c>
      <c r="N13" s="32">
        <f t="shared" si="4"/>
        <v>11.231001758687208</v>
      </c>
      <c r="O13" s="31">
        <f t="shared" si="5"/>
        <v>-108.27664687598073</v>
      </c>
      <c r="P13" s="6"/>
      <c r="Q13" s="33"/>
    </row>
    <row r="14" spans="1:17" ht="13.5">
      <c r="A14" s="3"/>
      <c r="B14" s="29" t="s">
        <v>21</v>
      </c>
      <c r="C14" s="63">
        <v>30005489</v>
      </c>
      <c r="D14" s="64">
        <v>33598473</v>
      </c>
      <c r="E14" s="65">
        <f t="shared" si="0"/>
        <v>3592984</v>
      </c>
      <c r="F14" s="63">
        <v>31805296</v>
      </c>
      <c r="G14" s="64">
        <v>31805296</v>
      </c>
      <c r="H14" s="65">
        <f t="shared" si="1"/>
        <v>0</v>
      </c>
      <c r="I14" s="65">
        <v>33554588</v>
      </c>
      <c r="J14" s="30">
        <f t="shared" si="2"/>
        <v>11.974422413179136</v>
      </c>
      <c r="K14" s="31">
        <f t="shared" si="3"/>
        <v>0</v>
      </c>
      <c r="L14" s="84">
        <v>17026905</v>
      </c>
      <c r="M14" s="85">
        <v>4362153</v>
      </c>
      <c r="N14" s="32">
        <f t="shared" si="4"/>
        <v>21.10180329308233</v>
      </c>
      <c r="O14" s="31">
        <f t="shared" si="5"/>
        <v>0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17026905</v>
      </c>
      <c r="M15" s="85">
        <v>4362153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207431972</v>
      </c>
      <c r="D16" s="64">
        <v>229196435</v>
      </c>
      <c r="E16" s="65">
        <f t="shared" si="0"/>
        <v>21764463</v>
      </c>
      <c r="F16" s="63">
        <v>219877893</v>
      </c>
      <c r="G16" s="64">
        <v>261971524</v>
      </c>
      <c r="H16" s="65">
        <f t="shared" si="1"/>
        <v>42093631</v>
      </c>
      <c r="I16" s="65">
        <v>291836278</v>
      </c>
      <c r="J16" s="30">
        <f t="shared" si="2"/>
        <v>10.492337699995446</v>
      </c>
      <c r="K16" s="31">
        <f t="shared" si="3"/>
        <v>19.144094217784776</v>
      </c>
      <c r="L16" s="84">
        <v>17026905</v>
      </c>
      <c r="M16" s="85">
        <v>4362153</v>
      </c>
      <c r="N16" s="32">
        <f t="shared" si="4"/>
        <v>127.82395273832796</v>
      </c>
      <c r="O16" s="31">
        <f t="shared" si="5"/>
        <v>964.9737411778084</v>
      </c>
      <c r="P16" s="6"/>
      <c r="Q16" s="33"/>
    </row>
    <row r="17" spans="1:17" ht="13.5">
      <c r="A17" s="3"/>
      <c r="B17" s="29" t="s">
        <v>23</v>
      </c>
      <c r="C17" s="63">
        <v>209603498</v>
      </c>
      <c r="D17" s="64">
        <v>199360664</v>
      </c>
      <c r="E17" s="65">
        <f t="shared" si="0"/>
        <v>-10242834</v>
      </c>
      <c r="F17" s="63">
        <v>210666515</v>
      </c>
      <c r="G17" s="64">
        <v>177658230</v>
      </c>
      <c r="H17" s="65">
        <f t="shared" si="1"/>
        <v>-33008285</v>
      </c>
      <c r="I17" s="65">
        <v>204996670</v>
      </c>
      <c r="J17" s="42">
        <f t="shared" si="2"/>
        <v>-4.886766727528564</v>
      </c>
      <c r="K17" s="31">
        <f t="shared" si="3"/>
        <v>-15.668500995518913</v>
      </c>
      <c r="L17" s="88">
        <v>17026905</v>
      </c>
      <c r="M17" s="85">
        <v>4362153</v>
      </c>
      <c r="N17" s="32">
        <f t="shared" si="4"/>
        <v>-60.156757790097494</v>
      </c>
      <c r="O17" s="31">
        <f t="shared" si="5"/>
        <v>-756.6970943018275</v>
      </c>
      <c r="P17" s="6"/>
      <c r="Q17" s="33"/>
    </row>
    <row r="18" spans="1:17" ht="13.5">
      <c r="A18" s="3"/>
      <c r="B18" s="34" t="s">
        <v>24</v>
      </c>
      <c r="C18" s="66">
        <v>637652922</v>
      </c>
      <c r="D18" s="67">
        <v>654679827</v>
      </c>
      <c r="E18" s="68">
        <f t="shared" si="0"/>
        <v>17026905</v>
      </c>
      <c r="F18" s="66">
        <v>666176758</v>
      </c>
      <c r="G18" s="67">
        <v>670538911</v>
      </c>
      <c r="H18" s="68">
        <f t="shared" si="1"/>
        <v>4362153</v>
      </c>
      <c r="I18" s="68">
        <v>740113258</v>
      </c>
      <c r="J18" s="43">
        <f t="shared" si="2"/>
        <v>2.670246526369717</v>
      </c>
      <c r="K18" s="36">
        <f t="shared" si="3"/>
        <v>0.6548041413357144</v>
      </c>
      <c r="L18" s="89">
        <v>17026905</v>
      </c>
      <c r="M18" s="87">
        <v>4362153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-1742763</v>
      </c>
      <c r="D19" s="73">
        <v>-38054381</v>
      </c>
      <c r="E19" s="74">
        <f t="shared" si="0"/>
        <v>-36311618</v>
      </c>
      <c r="F19" s="75">
        <v>-3412910</v>
      </c>
      <c r="G19" s="76">
        <v>-368153</v>
      </c>
      <c r="H19" s="77">
        <f t="shared" si="1"/>
        <v>3044757</v>
      </c>
      <c r="I19" s="77">
        <v>-32709988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3000000</v>
      </c>
      <c r="D22" s="64">
        <v>0</v>
      </c>
      <c r="E22" s="65">
        <f t="shared" si="0"/>
        <v>-3000000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-100</v>
      </c>
      <c r="K22" s="31">
        <f t="shared" si="3"/>
        <v>0</v>
      </c>
      <c r="L22" s="84">
        <v>-18879362</v>
      </c>
      <c r="M22" s="85">
        <v>-4149299</v>
      </c>
      <c r="N22" s="32">
        <f t="shared" si="4"/>
        <v>15.890367481697739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26714104</v>
      </c>
      <c r="D23" s="64">
        <v>25935000</v>
      </c>
      <c r="E23" s="65">
        <f t="shared" si="0"/>
        <v>-779104</v>
      </c>
      <c r="F23" s="63">
        <v>27615364</v>
      </c>
      <c r="G23" s="64">
        <v>25915632</v>
      </c>
      <c r="H23" s="65">
        <f t="shared" si="1"/>
        <v>-1699732</v>
      </c>
      <c r="I23" s="65">
        <v>25900000</v>
      </c>
      <c r="J23" s="30">
        <f t="shared" si="2"/>
        <v>-2.916451923672978</v>
      </c>
      <c r="K23" s="31">
        <f t="shared" si="3"/>
        <v>-6.15502297923721</v>
      </c>
      <c r="L23" s="84">
        <v>-18879362</v>
      </c>
      <c r="M23" s="85">
        <v>-4149299</v>
      </c>
      <c r="N23" s="32">
        <f t="shared" si="4"/>
        <v>4.126749622153545</v>
      </c>
      <c r="O23" s="31">
        <f t="shared" si="5"/>
        <v>40.96431710513029</v>
      </c>
      <c r="P23" s="6"/>
      <c r="Q23" s="33"/>
    </row>
    <row r="24" spans="1:17" ht="13.5">
      <c r="A24" s="7"/>
      <c r="B24" s="29" t="s">
        <v>29</v>
      </c>
      <c r="C24" s="63">
        <v>60778259</v>
      </c>
      <c r="D24" s="64">
        <v>45678001</v>
      </c>
      <c r="E24" s="65">
        <f t="shared" si="0"/>
        <v>-15100258</v>
      </c>
      <c r="F24" s="63">
        <v>36242609</v>
      </c>
      <c r="G24" s="64">
        <v>33793042</v>
      </c>
      <c r="H24" s="65">
        <f t="shared" si="1"/>
        <v>-2449567</v>
      </c>
      <c r="I24" s="65">
        <v>39573042</v>
      </c>
      <c r="J24" s="30">
        <f t="shared" si="2"/>
        <v>-24.844834729471273</v>
      </c>
      <c r="K24" s="31">
        <f t="shared" si="3"/>
        <v>-6.758804257165924</v>
      </c>
      <c r="L24" s="84">
        <v>-18879362</v>
      </c>
      <c r="M24" s="85">
        <v>-4149299</v>
      </c>
      <c r="N24" s="32">
        <f t="shared" si="4"/>
        <v>79.98288289614871</v>
      </c>
      <c r="O24" s="31">
        <f t="shared" si="5"/>
        <v>59.03568289486971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-18879362</v>
      </c>
      <c r="M25" s="85">
        <v>-4149299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90492363</v>
      </c>
      <c r="D26" s="67">
        <v>71613001</v>
      </c>
      <c r="E26" s="68">
        <f t="shared" si="0"/>
        <v>-18879362</v>
      </c>
      <c r="F26" s="66">
        <v>63857973</v>
      </c>
      <c r="G26" s="67">
        <v>59708674</v>
      </c>
      <c r="H26" s="68">
        <f t="shared" si="1"/>
        <v>-4149299</v>
      </c>
      <c r="I26" s="68">
        <v>65473042</v>
      </c>
      <c r="J26" s="43">
        <f t="shared" si="2"/>
        <v>-20.862934035660004</v>
      </c>
      <c r="K26" s="36">
        <f t="shared" si="3"/>
        <v>-6.497699198814219</v>
      </c>
      <c r="L26" s="89">
        <v>-18879362</v>
      </c>
      <c r="M26" s="87">
        <v>-4149299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24209564</v>
      </c>
      <c r="D28" s="64">
        <v>18281304</v>
      </c>
      <c r="E28" s="65">
        <f t="shared" si="0"/>
        <v>-5928260</v>
      </c>
      <c r="F28" s="63">
        <v>8128260</v>
      </c>
      <c r="G28" s="64">
        <v>4939130</v>
      </c>
      <c r="H28" s="65">
        <f t="shared" si="1"/>
        <v>-3189130</v>
      </c>
      <c r="I28" s="65">
        <v>3239130</v>
      </c>
      <c r="J28" s="30">
        <f t="shared" si="2"/>
        <v>-24.487264619883284</v>
      </c>
      <c r="K28" s="31">
        <f t="shared" si="3"/>
        <v>-39.23508844451334</v>
      </c>
      <c r="L28" s="84">
        <v>-18879362</v>
      </c>
      <c r="M28" s="85">
        <v>-4149299</v>
      </c>
      <c r="N28" s="32">
        <f t="shared" si="4"/>
        <v>31.400743309016484</v>
      </c>
      <c r="O28" s="31">
        <f t="shared" si="5"/>
        <v>76.85948879557728</v>
      </c>
      <c r="P28" s="6"/>
      <c r="Q28" s="33"/>
    </row>
    <row r="29" spans="1:17" ht="13.5">
      <c r="A29" s="7"/>
      <c r="B29" s="29" t="s">
        <v>33</v>
      </c>
      <c r="C29" s="63">
        <v>8945652</v>
      </c>
      <c r="D29" s="64">
        <v>8540177</v>
      </c>
      <c r="E29" s="65">
        <f t="shared" si="0"/>
        <v>-405475</v>
      </c>
      <c r="F29" s="63">
        <v>9987218</v>
      </c>
      <c r="G29" s="64">
        <v>7497826</v>
      </c>
      <c r="H29" s="65">
        <f t="shared" si="1"/>
        <v>-2489392</v>
      </c>
      <c r="I29" s="65">
        <v>7747826</v>
      </c>
      <c r="J29" s="30">
        <f t="shared" si="2"/>
        <v>-4.532648933806055</v>
      </c>
      <c r="K29" s="31">
        <f t="shared" si="3"/>
        <v>-24.92578013216493</v>
      </c>
      <c r="L29" s="84">
        <v>-18879362</v>
      </c>
      <c r="M29" s="85">
        <v>-4149299</v>
      </c>
      <c r="N29" s="32">
        <f t="shared" si="4"/>
        <v>2.1477155848804634</v>
      </c>
      <c r="O29" s="31">
        <f t="shared" si="5"/>
        <v>59.99548357445439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-18879362</v>
      </c>
      <c r="M30" s="85">
        <v>-4149299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35043612</v>
      </c>
      <c r="D31" s="64">
        <v>17128001</v>
      </c>
      <c r="E31" s="65">
        <f t="shared" si="0"/>
        <v>-17915611</v>
      </c>
      <c r="F31" s="63">
        <v>28350509</v>
      </c>
      <c r="G31" s="64">
        <v>17686956</v>
      </c>
      <c r="H31" s="65">
        <f t="shared" si="1"/>
        <v>-10663553</v>
      </c>
      <c r="I31" s="65">
        <v>15702173</v>
      </c>
      <c r="J31" s="30">
        <f t="shared" si="2"/>
        <v>-51.123756877573015</v>
      </c>
      <c r="K31" s="31">
        <f t="shared" si="3"/>
        <v>-37.61326824855244</v>
      </c>
      <c r="L31" s="84">
        <v>-18879362</v>
      </c>
      <c r="M31" s="85">
        <v>-4149299</v>
      </c>
      <c r="N31" s="32">
        <f t="shared" si="4"/>
        <v>94.89521414971544</v>
      </c>
      <c r="O31" s="31">
        <f t="shared" si="5"/>
        <v>256.99649507061315</v>
      </c>
      <c r="P31" s="6"/>
      <c r="Q31" s="33"/>
    </row>
    <row r="32" spans="1:17" ht="13.5">
      <c r="A32" s="7"/>
      <c r="B32" s="29" t="s">
        <v>36</v>
      </c>
      <c r="C32" s="63">
        <v>22293535</v>
      </c>
      <c r="D32" s="64">
        <v>27663519</v>
      </c>
      <c r="E32" s="65">
        <f t="shared" si="0"/>
        <v>5369984</v>
      </c>
      <c r="F32" s="63">
        <v>17391986</v>
      </c>
      <c r="G32" s="64">
        <v>29584762</v>
      </c>
      <c r="H32" s="65">
        <f t="shared" si="1"/>
        <v>12192776</v>
      </c>
      <c r="I32" s="65">
        <v>38783913</v>
      </c>
      <c r="J32" s="30">
        <f t="shared" si="2"/>
        <v>24.08762899199252</v>
      </c>
      <c r="K32" s="31">
        <f t="shared" si="3"/>
        <v>70.10571420653167</v>
      </c>
      <c r="L32" s="84">
        <v>-18879362</v>
      </c>
      <c r="M32" s="85">
        <v>-4149299</v>
      </c>
      <c r="N32" s="32">
        <f t="shared" si="4"/>
        <v>-28.44367304361238</v>
      </c>
      <c r="O32" s="31">
        <f t="shared" si="5"/>
        <v>-293.8514674406448</v>
      </c>
      <c r="P32" s="6"/>
      <c r="Q32" s="33"/>
    </row>
    <row r="33" spans="1:17" ht="14.25" thickBot="1">
      <c r="A33" s="7"/>
      <c r="B33" s="57" t="s">
        <v>37</v>
      </c>
      <c r="C33" s="81">
        <v>90492363</v>
      </c>
      <c r="D33" s="82">
        <v>71613001</v>
      </c>
      <c r="E33" s="83">
        <f t="shared" si="0"/>
        <v>-18879362</v>
      </c>
      <c r="F33" s="81">
        <v>63857973</v>
      </c>
      <c r="G33" s="82">
        <v>59708674</v>
      </c>
      <c r="H33" s="83">
        <f t="shared" si="1"/>
        <v>-4149299</v>
      </c>
      <c r="I33" s="83">
        <v>65473042</v>
      </c>
      <c r="J33" s="58">
        <f t="shared" si="2"/>
        <v>-20.862934035660004</v>
      </c>
      <c r="K33" s="59">
        <f t="shared" si="3"/>
        <v>-6.497699198814219</v>
      </c>
      <c r="L33" s="96">
        <v>-18879362</v>
      </c>
      <c r="M33" s="97">
        <v>-4149299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2019-11-12T19:02:53Z</dcterms:created>
  <dcterms:modified xsi:type="dcterms:W3CDTF">2019-11-12T19:04:26Z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